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8.xml" ContentType="application/vnd.ms-office.chartcolorstyle+xml"/>
  <Override PartName="/xl/charts/colors9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11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xl/charts/colors5.xml" ContentType="application/vnd.ms-office.chartcolorstyle+xml"/>
  <Override PartName="/xl/charts/colors4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persons/person.xml" ContentType="application/vnd.ms-excel.person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620"/>
  </bookViews>
  <sheets>
    <sheet name="NUOVO BOLLETTINO DAP" sheetId="15" r:id="rId1"/>
    <sheet name="STATISTICHE" sheetId="18" r:id="rId2"/>
    <sheet name="Personale Guarito COVID19" sheetId="21" r:id="rId3"/>
    <sheet name="Personale Deceduto COVID19" sheetId="22" r:id="rId4"/>
    <sheet name="Detenuti Guariti COVID19" sheetId="10" r:id="rId5"/>
    <sheet name="Detenuti Deceduti COVID19" sheetId="19" r:id="rId6"/>
    <sheet name="Detenuti Scar_arresti dom" sheetId="20" r:id="rId7"/>
    <sheet name="Nazionalità det positivi" sheetId="28" r:id="rId8"/>
    <sheet name="Andamento Positività" sheetId="29" r:id="rId9"/>
    <sheet name="...." sheetId="30" r:id="rId10"/>
  </sheets>
  <calcPr calcId="124519"/>
  <fileRecoveryPr repairLoad="1"/>
</workbook>
</file>

<file path=xl/calcChain.xml><?xml version="1.0" encoding="utf-8"?>
<calcChain xmlns="http://schemas.openxmlformats.org/spreadsheetml/2006/main">
  <c r="H233" i="15"/>
  <c r="I232"/>
  <c r="H232"/>
  <c r="I17" l="1"/>
  <c r="H17"/>
  <c r="B32" i="20" l="1"/>
  <c r="B39" i="10" l="1"/>
  <c r="K31" i="30" l="1"/>
  <c r="I31" l="1"/>
  <c r="G38" l="1"/>
  <c r="E38"/>
  <c r="J38" s="1"/>
  <c r="C38"/>
  <c r="A38"/>
  <c r="B19" i="21" l="1"/>
  <c r="B16" i="10" l="1"/>
  <c r="I36" i="15" l="1"/>
  <c r="H36"/>
  <c r="I148"/>
  <c r="H148"/>
  <c r="I188"/>
  <c r="H188"/>
  <c r="I211"/>
  <c r="H211"/>
  <c r="I55"/>
  <c r="H55"/>
  <c r="L18" i="18" l="1"/>
  <c r="B27" i="10"/>
  <c r="B102"/>
  <c r="K35" i="18" l="1"/>
  <c r="W160" i="28"/>
  <c r="W3" s="1"/>
  <c r="AB160" l="1"/>
  <c r="T160" l="1"/>
  <c r="V160" l="1"/>
  <c r="B46" i="21" l="1"/>
  <c r="B124" l="1"/>
  <c r="B63"/>
  <c r="B29" l="1"/>
  <c r="B66" i="10" l="1"/>
  <c r="AG160" i="28" l="1"/>
  <c r="AG3" s="1"/>
  <c r="AF160"/>
  <c r="AF3" s="1"/>
  <c r="AE160"/>
  <c r="AE3" s="1"/>
  <c r="AD160"/>
  <c r="AD3" s="1"/>
  <c r="AC160"/>
  <c r="AC3" s="1"/>
  <c r="AB3"/>
  <c r="AA160"/>
  <c r="AA3" s="1"/>
  <c r="Z160"/>
  <c r="Z3" s="1"/>
  <c r="Y160"/>
  <c r="Y3" s="1"/>
  <c r="X160"/>
  <c r="X3" s="1"/>
  <c r="V3"/>
  <c r="U160"/>
  <c r="U3" s="1"/>
  <c r="T3"/>
  <c r="S160"/>
  <c r="S3" s="1"/>
  <c r="R160"/>
  <c r="R3" s="1"/>
  <c r="Q160"/>
  <c r="Q3" s="1"/>
  <c r="P160"/>
  <c r="P3" s="1"/>
  <c r="O160"/>
  <c r="O3" s="1"/>
  <c r="N160"/>
  <c r="N3" s="1"/>
  <c r="M160"/>
  <c r="M3" s="1"/>
  <c r="L160"/>
  <c r="L3" s="1"/>
  <c r="K160"/>
  <c r="K3" s="1"/>
  <c r="J160"/>
  <c r="J3" s="1"/>
  <c r="I160"/>
  <c r="I3" s="1"/>
  <c r="H160"/>
  <c r="H3" s="1"/>
  <c r="G160"/>
  <c r="G3" s="1"/>
  <c r="F160"/>
  <c r="F3" s="1"/>
  <c r="E160"/>
  <c r="E3" s="1"/>
  <c r="AH3" l="1"/>
  <c r="AH160"/>
  <c r="B75" i="21"/>
  <c r="B54" i="10" l="1"/>
  <c r="B84" i="22" l="1"/>
  <c r="N32" i="18" s="1"/>
  <c r="B77" i="22"/>
  <c r="N31" i="18" s="1"/>
  <c r="B70" i="22"/>
  <c r="N30" i="18" s="1"/>
  <c r="B63" i="22"/>
  <c r="N29" i="18" s="1"/>
  <c r="B57" i="22"/>
  <c r="N28" i="18" s="1"/>
  <c r="B50" i="22"/>
  <c r="N27" i="18" s="1"/>
  <c r="B43" i="22"/>
  <c r="N26" i="18" s="1"/>
  <c r="B32" i="22"/>
  <c r="N25" i="18" s="1"/>
  <c r="B24" i="22"/>
  <c r="N24" i="18" s="1"/>
  <c r="B16" i="22"/>
  <c r="N23" i="18" s="1"/>
  <c r="B8" i="22"/>
  <c r="N22" i="18" s="1"/>
  <c r="M32"/>
  <c r="B109" i="21"/>
  <c r="M31" i="18" s="1"/>
  <c r="B96" i="21"/>
  <c r="M30" i="18" s="1"/>
  <c r="B88" i="21"/>
  <c r="M29" i="18" s="1"/>
  <c r="B82" i="21"/>
  <c r="M28" i="18" s="1"/>
  <c r="M27"/>
  <c r="M26"/>
  <c r="M25"/>
  <c r="M24"/>
  <c r="M23"/>
  <c r="B8" i="21"/>
  <c r="M22" i="18" s="1"/>
  <c r="B85" i="20"/>
  <c r="M15" i="18" s="1"/>
  <c r="B78" i="20"/>
  <c r="M14" i="18" s="1"/>
  <c r="B71" i="20"/>
  <c r="M13" i="18" s="1"/>
  <c r="B64" i="20"/>
  <c r="M12" i="18" s="1"/>
  <c r="B58" i="20"/>
  <c r="M11" i="18" s="1"/>
  <c r="B51" i="20"/>
  <c r="M10" i="18" s="1"/>
  <c r="B43" i="20"/>
  <c r="M9" i="18" s="1"/>
  <c r="M8"/>
  <c r="B24" i="20"/>
  <c r="M7" i="18" s="1"/>
  <c r="B16" i="20"/>
  <c r="M6" i="18" s="1"/>
  <c r="B8" i="20"/>
  <c r="M5" i="18" s="1"/>
  <c r="B84" i="19"/>
  <c r="N15" i="18" s="1"/>
  <c r="B77" i="19"/>
  <c r="N14" i="18" s="1"/>
  <c r="B70" i="19"/>
  <c r="N13" i="18" s="1"/>
  <c r="B63" i="19"/>
  <c r="N12" i="18" s="1"/>
  <c r="B57" i="19"/>
  <c r="N11" i="18" s="1"/>
  <c r="B50" i="19"/>
  <c r="N10" i="18" s="1"/>
  <c r="B43" i="19"/>
  <c r="N9" i="18" s="1"/>
  <c r="B32" i="19"/>
  <c r="N8" i="18" s="1"/>
  <c r="B24" i="19"/>
  <c r="N7" i="18" s="1"/>
  <c r="B16" i="19"/>
  <c r="N6" i="18" s="1"/>
  <c r="B8" i="19"/>
  <c r="B115" i="10"/>
  <c r="L15" i="18" s="1"/>
  <c r="L14"/>
  <c r="B88" i="10"/>
  <c r="L13" i="18" s="1"/>
  <c r="B79" i="10"/>
  <c r="L12" i="18" s="1"/>
  <c r="B73" i="10"/>
  <c r="L11" i="18" s="1"/>
  <c r="L10"/>
  <c r="B8" i="10"/>
  <c r="L5" i="18" s="1"/>
  <c r="L6"/>
  <c r="L8"/>
  <c r="L7"/>
  <c r="L9"/>
  <c r="N5" l="1"/>
  <c r="N17" s="1"/>
  <c r="B87" i="19"/>
  <c r="M34" i="18"/>
  <c r="N34"/>
  <c r="L17"/>
  <c r="M17"/>
  <c r="I230" i="15"/>
  <c r="I32" i="18" s="1"/>
  <c r="H230" i="15"/>
  <c r="H32" i="18" s="1"/>
  <c r="G32"/>
  <c r="F32"/>
  <c r="E32"/>
  <c r="D32"/>
  <c r="I31"/>
  <c r="H31"/>
  <c r="G31"/>
  <c r="F31"/>
  <c r="E31"/>
  <c r="I30"/>
  <c r="H30"/>
  <c r="G30"/>
  <c r="F30"/>
  <c r="E30"/>
  <c r="D31"/>
  <c r="D30"/>
  <c r="I162" i="15"/>
  <c r="I29" i="18" s="1"/>
  <c r="H162" i="15"/>
  <c r="H29" i="18" s="1"/>
  <c r="G29"/>
  <c r="E29"/>
  <c r="D29"/>
  <c r="I28"/>
  <c r="H28"/>
  <c r="G28"/>
  <c r="F28"/>
  <c r="E28"/>
  <c r="F29"/>
  <c r="D28"/>
  <c r="I132" i="15"/>
  <c r="H132"/>
  <c r="H27" i="18" s="1"/>
  <c r="G27"/>
  <c r="F27"/>
  <c r="E27"/>
  <c r="D27"/>
  <c r="I109" i="15"/>
  <c r="I26" i="18" s="1"/>
  <c r="H109" i="15"/>
  <c r="H26" i="18" s="1"/>
  <c r="G26"/>
  <c r="F26"/>
  <c r="E26"/>
  <c r="D26"/>
  <c r="I87" i="15"/>
  <c r="I25" i="18" s="1"/>
  <c r="H87" i="15"/>
  <c r="H25" i="18" s="1"/>
  <c r="G25"/>
  <c r="F25"/>
  <c r="E25"/>
  <c r="D25"/>
  <c r="I24"/>
  <c r="H24"/>
  <c r="G24"/>
  <c r="F24"/>
  <c r="E24"/>
  <c r="D24"/>
  <c r="I23"/>
  <c r="H23"/>
  <c r="G23"/>
  <c r="F23"/>
  <c r="E23"/>
  <c r="D23"/>
  <c r="I22"/>
  <c r="H22"/>
  <c r="G22"/>
  <c r="F22"/>
  <c r="E22"/>
  <c r="D229" i="15"/>
  <c r="J15" i="18" s="1"/>
  <c r="C229" i="15"/>
  <c r="I15" i="18" s="1"/>
  <c r="H15"/>
  <c r="G15"/>
  <c r="F15"/>
  <c r="E15"/>
  <c r="D15"/>
  <c r="D210" i="15"/>
  <c r="J14" i="18" s="1"/>
  <c r="C210" i="15"/>
  <c r="I14" i="18" s="1"/>
  <c r="H14"/>
  <c r="G14"/>
  <c r="F14"/>
  <c r="E14"/>
  <c r="D14"/>
  <c r="D187" i="15"/>
  <c r="J13" i="18" s="1"/>
  <c r="C187" i="15"/>
  <c r="I13" i="18" s="1"/>
  <c r="H13"/>
  <c r="G13"/>
  <c r="F13"/>
  <c r="E13"/>
  <c r="D13"/>
  <c r="D161" i="15"/>
  <c r="J12" i="18" s="1"/>
  <c r="C161" i="15"/>
  <c r="I12" i="18" s="1"/>
  <c r="H12"/>
  <c r="G12"/>
  <c r="D12"/>
  <c r="E12"/>
  <c r="F12"/>
  <c r="D148" i="15"/>
  <c r="J11" i="18" s="1"/>
  <c r="C148" i="15"/>
  <c r="I11" i="18" s="1"/>
  <c r="H11"/>
  <c r="G11"/>
  <c r="F11"/>
  <c r="E11"/>
  <c r="D11"/>
  <c r="D131" i="15"/>
  <c r="J10" i="18" s="1"/>
  <c r="C131" i="15"/>
  <c r="I10" i="18" s="1"/>
  <c r="H10"/>
  <c r="G10"/>
  <c r="F10"/>
  <c r="E10"/>
  <c r="D108" i="15"/>
  <c r="J9" i="18" s="1"/>
  <c r="C108" i="15"/>
  <c r="I9" i="18" s="1"/>
  <c r="H9"/>
  <c r="G9"/>
  <c r="F9"/>
  <c r="E9"/>
  <c r="D10"/>
  <c r="D9"/>
  <c r="D83" i="15"/>
  <c r="J8" i="18" s="1"/>
  <c r="C83" i="15"/>
  <c r="I8" i="18" s="1"/>
  <c r="H8"/>
  <c r="G8"/>
  <c r="F8"/>
  <c r="E8"/>
  <c r="D8"/>
  <c r="D54" i="15"/>
  <c r="J7" i="18" s="1"/>
  <c r="C54" i="15"/>
  <c r="I7" i="18" s="1"/>
  <c r="H7"/>
  <c r="G7"/>
  <c r="F7"/>
  <c r="E7"/>
  <c r="D7"/>
  <c r="D35" i="15"/>
  <c r="J6" i="18" s="1"/>
  <c r="C35" i="15"/>
  <c r="I6" i="18" s="1"/>
  <c r="H6"/>
  <c r="G6"/>
  <c r="D6"/>
  <c r="E6"/>
  <c r="F6"/>
  <c r="D16" i="15"/>
  <c r="J5" i="18" s="1"/>
  <c r="C16" i="15"/>
  <c r="I5" i="18" s="1"/>
  <c r="H5"/>
  <c r="G5"/>
  <c r="F5"/>
  <c r="E5"/>
  <c r="D5"/>
  <c r="D22" l="1"/>
  <c r="D34" s="1"/>
  <c r="C443" i="15"/>
  <c r="I27" i="18"/>
  <c r="I34" s="1"/>
  <c r="D17"/>
  <c r="F17"/>
  <c r="H17"/>
  <c r="J17"/>
  <c r="E34"/>
  <c r="F34"/>
  <c r="G34"/>
  <c r="H34"/>
  <c r="E17"/>
  <c r="G17"/>
  <c r="I17"/>
  <c r="D232" i="15"/>
  <c r="C232"/>
  <c r="H35" i="18" l="1"/>
  <c r="I18"/>
  <c r="C233" i="15"/>
</calcChain>
</file>

<file path=xl/sharedStrings.xml><?xml version="1.0" encoding="utf-8"?>
<sst xmlns="http://schemas.openxmlformats.org/spreadsheetml/2006/main" count="2084" uniqueCount="1640">
  <si>
    <t>PERSONALE</t>
  </si>
  <si>
    <t>DETENUTI</t>
  </si>
  <si>
    <t>CC TOLMEZZO</t>
  </si>
  <si>
    <t>CC TREVISO</t>
  </si>
  <si>
    <t>CC VICENZA</t>
  </si>
  <si>
    <t>CC NAPOLI POGGIOREALE</t>
  </si>
  <si>
    <t>CC PAVIA</t>
  </si>
  <si>
    <t>CC BERGAMO</t>
  </si>
  <si>
    <t>CR BOLLATE</t>
  </si>
  <si>
    <t>CC MONZA</t>
  </si>
  <si>
    <t>CC COMO</t>
  </si>
  <si>
    <t>CC IVREA</t>
  </si>
  <si>
    <t>CC PERUGIA</t>
  </si>
  <si>
    <t>CC SIENA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</si>
  <si>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</si>
  <si>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</si>
  <si>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</si>
  <si>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</si>
  <si>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</si>
  <si>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</si>
  <si>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</si>
  <si>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VOGHERA</t>
  </si>
  <si>
    <t>CC PIACENZA</t>
  </si>
  <si>
    <t>CC BUSTO ARSIZIO</t>
  </si>
  <si>
    <t>CC CREMONA</t>
  </si>
  <si>
    <t>CC LECCO</t>
  </si>
  <si>
    <t>CC LODI</t>
  </si>
  <si>
    <t>CC MANTOVA</t>
  </si>
  <si>
    <t>CR OPERA</t>
  </si>
  <si>
    <t>CC SONDRIO</t>
  </si>
  <si>
    <t>CC VARESE</t>
  </si>
  <si>
    <t>CC FOGGIA</t>
  </si>
  <si>
    <t>CC SAN SEVERO</t>
  </si>
  <si>
    <t>CC PESARO</t>
  </si>
  <si>
    <t xml:space="preserve">  </t>
  </si>
  <si>
    <t>CC SASSARI</t>
  </si>
  <si>
    <t>CR SPOLETO</t>
  </si>
  <si>
    <t>CC AREZZO</t>
  </si>
  <si>
    <t>CC PISA</t>
  </si>
  <si>
    <t>CC RIMINI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</si>
  <si>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</si>
  <si>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</si>
  <si>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</si>
  <si>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</si>
  <si>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</si>
  <si>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</si>
  <si>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</si>
  <si>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</si>
  <si>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</si>
  <si>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</si>
  <si>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</si>
  <si>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</si>
  <si>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</si>
  <si>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</si>
  <si>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</si>
  <si>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</si>
  <si>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</si>
  <si>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</si>
  <si>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PR PIEMONTE/LIGURIA E VALLE D'AOSTA</t>
  </si>
  <si>
    <t>CC PALMI</t>
  </si>
  <si>
    <t>IIPP REGGIO CALABRIA S PIETRO</t>
  </si>
  <si>
    <t>CC TRENTO</t>
  </si>
  <si>
    <t>PR LOMBARDIA</t>
  </si>
  <si>
    <t>CC PALERMO LORUSSO</t>
  </si>
  <si>
    <t>PR SICILIA</t>
  </si>
  <si>
    <t xml:space="preserve">PR TOSCANA/  UMBRIA </t>
  </si>
  <si>
    <t xml:space="preserve">PR LOMBARDIA </t>
  </si>
  <si>
    <t>PR PUGLIA/ BASILICATA</t>
  </si>
  <si>
    <t>CC BIELLA</t>
  </si>
  <si>
    <t>CR PORTO AZZURRO</t>
  </si>
  <si>
    <t>CC PORTO AZZURRO</t>
  </si>
  <si>
    <t>PR ELIMIA ROMAGNA /MARCHE</t>
  </si>
  <si>
    <t>CC MODENA</t>
  </si>
  <si>
    <t>CC BARI</t>
  </si>
  <si>
    <t>PR LAZIO/ABRUZZO E MOLISE</t>
  </si>
  <si>
    <t>CC LANCIANO</t>
  </si>
  <si>
    <t>CC SALERNO</t>
  </si>
  <si>
    <t>CC TRANI</t>
  </si>
  <si>
    <t>PRAP MILANO</t>
  </si>
  <si>
    <t>CC ALBA</t>
  </si>
  <si>
    <t>CC AOSTA</t>
  </si>
  <si>
    <t>CC NOVARA</t>
  </si>
  <si>
    <t>CC IMPERIA</t>
  </si>
  <si>
    <t>CC SANTA MARIA C.V.</t>
  </si>
  <si>
    <t>PRAP ROMA</t>
  </si>
  <si>
    <t>CR PADOVA</t>
  </si>
  <si>
    <t>CC GROSSETO</t>
  </si>
  <si>
    <t>CC MASSA</t>
  </si>
  <si>
    <t>CR VOLTERRA</t>
  </si>
  <si>
    <t>CC. SANREMO</t>
  </si>
  <si>
    <t>Dipartimento Amministrazione Penitenziaria                                                           Ufficio Capo del Dipartimento                                                                                  Ufficio III - Attività Ispettiva e di Controllo</t>
  </si>
  <si>
    <t>CC NAPOLI SECONDIGLIANO</t>
  </si>
  <si>
    <t>CCF POZZUOLI</t>
  </si>
  <si>
    <t>CC CASTROVILLARI</t>
  </si>
  <si>
    <t>CC PORDENONE</t>
  </si>
  <si>
    <t>II.PP. PARMA</t>
  </si>
  <si>
    <t>CR SALUZZO</t>
  </si>
  <si>
    <t>CR ASTI</t>
  </si>
  <si>
    <t>CC TERAMO</t>
  </si>
  <si>
    <t>CC REGINA COELI</t>
  </si>
  <si>
    <t>CC VERONA</t>
  </si>
  <si>
    <t>CC.BELLUNO</t>
  </si>
  <si>
    <t>KUMP ROBERTO</t>
  </si>
  <si>
    <t>DAP ORGANI CENTRALI</t>
  </si>
  <si>
    <t>DI RUSCIO Fabio</t>
  </si>
  <si>
    <t>SKILA Mario</t>
  </si>
  <si>
    <t>GASSAMA Dembo</t>
  </si>
  <si>
    <t>RIBECCO Antonio</t>
  </si>
  <si>
    <t>STAMPERA Ines</t>
  </si>
  <si>
    <t>MILENKOVIC Marko</t>
  </si>
  <si>
    <t>JALLOW MAMADOU Salif</t>
  </si>
  <si>
    <t>SINGH Jaswant</t>
  </si>
  <si>
    <t>AJUEBOR Chinedu</t>
  </si>
  <si>
    <t>CC CIVITAVECCHIA NC</t>
  </si>
  <si>
    <t>ELENCO DETENUTI GUARITI  covid 19</t>
  </si>
  <si>
    <t>CC PISTOIA</t>
  </si>
  <si>
    <t>CC ORVIETO</t>
  </si>
  <si>
    <t>CC UDINE</t>
  </si>
  <si>
    <t>CR CHIAVARI</t>
  </si>
  <si>
    <t>CC GENOVA PONTE X</t>
  </si>
  <si>
    <t>FILIPPONE Rocco</t>
  </si>
  <si>
    <t>CIMINO Luca</t>
  </si>
  <si>
    <t>DI STEFANO Salvatore</t>
  </si>
  <si>
    <t>CAVALIERI Prospero Andrea</t>
  </si>
  <si>
    <t>SANTO Antonino</t>
  </si>
  <si>
    <t>SPATRESANO Alberto</t>
  </si>
  <si>
    <t>GUADALUPI Omar</t>
  </si>
  <si>
    <t>TRIPODI Giuseppe</t>
  </si>
  <si>
    <t>MASTRANDREA Gino</t>
  </si>
  <si>
    <t>Dr.ssa VASSALLINI Marzia coord. Sanitaria</t>
  </si>
  <si>
    <t>SCARAMOZZINO Pietro</t>
  </si>
  <si>
    <t>LA ROSA Giovanni</t>
  </si>
  <si>
    <t>TRAINITO Carmelo</t>
  </si>
  <si>
    <t>FONTE Vinvenzo</t>
  </si>
  <si>
    <t>CAPRIO Mattia</t>
  </si>
  <si>
    <t>Gen. VINCENZI Aduo</t>
  </si>
  <si>
    <t>Dr. RANIERI Roberto Medico Sanità Lombardia</t>
  </si>
  <si>
    <t>RICCI Roberto</t>
  </si>
  <si>
    <t>NICCOLI Dario</t>
  </si>
  <si>
    <t>LUISO Domenico</t>
  </si>
  <si>
    <t>BALSAMO Filomena</t>
  </si>
  <si>
    <t>GIORDANO Francesco</t>
  </si>
  <si>
    <t>LAMANNA Rocco</t>
  </si>
  <si>
    <t>AFELTRA Raffaele</t>
  </si>
  <si>
    <t>CESARANO Domenico</t>
  </si>
  <si>
    <t>CC PAOLA</t>
  </si>
  <si>
    <t>FIRENZE GOZZINI</t>
  </si>
  <si>
    <t>CR MASSA MARITTIMA</t>
  </si>
  <si>
    <t>CC LIVORNO</t>
  </si>
  <si>
    <t>MASCOLO Gerardo</t>
  </si>
  <si>
    <t>RUSSO Calogero</t>
  </si>
  <si>
    <t>ARCIDIACONO Adriano</t>
  </si>
  <si>
    <t>D'ALESIO Antonio</t>
  </si>
  <si>
    <t>PRETI Marco</t>
  </si>
  <si>
    <t>BARILARO Pasqualino</t>
  </si>
  <si>
    <t>FRATEA Nazzareno</t>
  </si>
  <si>
    <t>VISANIA Fabio</t>
  </si>
  <si>
    <t>MARONGIU Paolo</t>
  </si>
  <si>
    <t>ROLDO Lavinia</t>
  </si>
  <si>
    <t>LOMURNO Pasquale</t>
  </si>
  <si>
    <t>CC BOLOGNA</t>
  </si>
  <si>
    <t>ORSINI Ferdinando</t>
  </si>
  <si>
    <t>GROSSETO</t>
  </si>
  <si>
    <t>CC LUCCA</t>
  </si>
  <si>
    <t>SALUZZO</t>
  </si>
  <si>
    <t>RINCIANI Antonio</t>
  </si>
  <si>
    <t>GANDOLFO Giovanbattista</t>
  </si>
  <si>
    <t>VENTRELLA Sabrina</t>
  </si>
  <si>
    <t>GUIDO Salvatore</t>
  </si>
  <si>
    <t>NARDUCCI Gennario</t>
  </si>
  <si>
    <t>SANTORO Vito Antonio</t>
  </si>
  <si>
    <t>SCIALPI Giuseppe</t>
  </si>
  <si>
    <t>DONADELLO Daniele</t>
  </si>
  <si>
    <t>CC MELFI</t>
  </si>
  <si>
    <t>CC AGRIGENTO</t>
  </si>
  <si>
    <t>PIRRERA Antonio</t>
  </si>
  <si>
    <t>CR FAVIGNANA</t>
  </si>
  <si>
    <t>CR SAN CATALDO</t>
  </si>
  <si>
    <t>PELLEGRINO Raffaele</t>
  </si>
  <si>
    <t>POCE Silvano</t>
  </si>
  <si>
    <t>FALLETTA Pietro</t>
  </si>
  <si>
    <t>DE ROSA Antonio</t>
  </si>
  <si>
    <t>TARANTINO Roberta</t>
  </si>
  <si>
    <t>SAN GIMIGNANO</t>
  </si>
  <si>
    <t>CARUSO Gianluca</t>
  </si>
  <si>
    <t>STRANERA Paolo</t>
  </si>
  <si>
    <t>BENICCHI Luca Carlo</t>
  </si>
  <si>
    <t>CC AVEZZANO</t>
  </si>
  <si>
    <t>SFAPP CASAL DEL MARMO ROMA</t>
  </si>
  <si>
    <t>CC VITERBO</t>
  </si>
  <si>
    <t>CC-CR OPERA</t>
  </si>
  <si>
    <t>PRAP CATANZARO</t>
  </si>
  <si>
    <t>CC VIBO VALENTIA</t>
  </si>
  <si>
    <t>CC TARANTO</t>
  </si>
  <si>
    <t>CC ENNA</t>
  </si>
  <si>
    <t>ZILLI Daniele</t>
  </si>
  <si>
    <t>FERRISE Christian</t>
  </si>
  <si>
    <t>ARENA Vincenzo</t>
  </si>
  <si>
    <t>BIELLA</t>
  </si>
  <si>
    <t>CUNEO</t>
  </si>
  <si>
    <t>IVREA</t>
  </si>
  <si>
    <t>GIARDINA Giuseppe</t>
  </si>
  <si>
    <t>LINCETTI Daniele</t>
  </si>
  <si>
    <t>D'IPPOLITO Nicola</t>
  </si>
  <si>
    <t>CORONA Eupremio</t>
  </si>
  <si>
    <t>IANNELLO Antonio</t>
  </si>
  <si>
    <t>II.PP. REGGIO EMILIA</t>
  </si>
  <si>
    <t>COLOSIMO ANTONIO</t>
  </si>
  <si>
    <t>CC ANCONA MONTEACUTO</t>
  </si>
  <si>
    <t>CC LATINA</t>
  </si>
  <si>
    <t>CAVALLI Mauro</t>
  </si>
  <si>
    <t>(1)                                      NR.ISOLAMENTI        PRECAUZIONALI SINTOMATICI IN CAMERA SINGOLA</t>
  </si>
  <si>
    <t>(2)                                              NR. ISOLAMENTI PRECAUZIONALI SINTOMATICI CON ALTRI DETETENUTI</t>
  </si>
  <si>
    <t>(3)                                              NR. ISOLAMENTI PRECAUZIONALI ASINTOMATICI IN CAMERA SINGOLA</t>
  </si>
  <si>
    <t>(4)                                              NR. ISOLAMENTI PRECAUZIONALI ASINTOMATICI CON ALTRI DETENUTI</t>
  </si>
  <si>
    <t>(5)                                                  NR. TAMPONI ESEGUITI</t>
  </si>
  <si>
    <t>(6)                                                  ESITO POSITIVO E GESTIONE INTERNA</t>
  </si>
  <si>
    <t>(7)                                                 ESITO POSITIVO E GESTIONE ESTERNA (118 / ospedale)</t>
  </si>
  <si>
    <t>CR CIVITAVECCHIA</t>
  </si>
  <si>
    <t>DELLE DONNE Andrea</t>
  </si>
  <si>
    <t>JAMALI Fahd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</si>
  <si>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</si>
  <si>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</si>
  <si>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</si>
  <si>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</si>
  <si>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</si>
  <si>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</si>
  <si>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 ARIANO IRPINO</t>
  </si>
  <si>
    <t>C.C.F POZZUOLI</t>
  </si>
  <si>
    <t>C.R. AVERSA</t>
  </si>
  <si>
    <t>C.C. ARIENZO</t>
  </si>
  <si>
    <t>C.C. SALERNO</t>
  </si>
  <si>
    <t>C.R. SANT'ANGELO DEI LOMBARDI</t>
  </si>
  <si>
    <t>C.C. VALLO DELLA LUCANIA</t>
  </si>
  <si>
    <t>C.R. EBOLI</t>
  </si>
  <si>
    <t>I.C.A.M. LAURO</t>
  </si>
  <si>
    <t>LABONIA Davide</t>
  </si>
  <si>
    <t>FORTE Aurelio Antonio</t>
  </si>
  <si>
    <t>II.PP. Reggio C. pl. Arghillà</t>
  </si>
  <si>
    <t>II.PP. Reggio C. pl. S. Pietro</t>
  </si>
  <si>
    <t>CC GORIZIA</t>
  </si>
  <si>
    <t>CC TRIESTE</t>
  </si>
  <si>
    <t>CC VENEZIA SMM</t>
  </si>
  <si>
    <t>CC BOLZANO</t>
  </si>
  <si>
    <t>CC ROVIGNO</t>
  </si>
  <si>
    <t>CRD VENEZIA</t>
  </si>
  <si>
    <t>SEMINARA Antonio</t>
  </si>
  <si>
    <t>ANOIR Abdelhadi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</si>
  <si>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</si>
  <si>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</si>
  <si>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</si>
  <si>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</si>
  <si>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</si>
  <si>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</si>
  <si>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</si>
  <si>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</si>
  <si>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</si>
  <si>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</si>
  <si>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</si>
  <si>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</si>
  <si>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</si>
  <si>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C.C. PESARO</t>
  </si>
  <si>
    <t>CRF TRANI</t>
  </si>
  <si>
    <t>CC CHIETI</t>
  </si>
  <si>
    <t>CC L'AQUILA</t>
  </si>
  <si>
    <t>CC PESCARA</t>
  </si>
  <si>
    <t>CC SULMONA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</si>
  <si>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</si>
  <si>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</si>
  <si>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</si>
  <si>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</si>
  <si>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</si>
  <si>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</si>
  <si>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</si>
  <si>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</si>
  <si>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</si>
  <si>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</si>
  <si>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</si>
  <si>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</si>
  <si>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</si>
  <si>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</si>
  <si>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</si>
  <si>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</si>
  <si>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</si>
  <si>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IS ARENAS</t>
  </si>
  <si>
    <t>NUORO</t>
  </si>
  <si>
    <t>MONTRONE Antonio</t>
  </si>
  <si>
    <t>DI SIPIO Matteo</t>
  </si>
  <si>
    <t>Scarpa Amedeo</t>
  </si>
  <si>
    <t>SOLLORENZO Ivan</t>
  </si>
  <si>
    <t>Palazzo Elisa</t>
  </si>
  <si>
    <t>GOFFREDO Pietro</t>
  </si>
  <si>
    <t>BARBACANE Francesca</t>
  </si>
  <si>
    <t>Pastore Emanuele</t>
  </si>
  <si>
    <t>Lucino Nicola Tullio</t>
  </si>
  <si>
    <t>Guercio Santo</t>
  </si>
  <si>
    <t>SCHIAVONE Michele</t>
  </si>
  <si>
    <t>Padula Franco</t>
  </si>
  <si>
    <t>Molitierno Gaetano</t>
  </si>
  <si>
    <t>Fasani Gabriele</t>
  </si>
  <si>
    <t>VIGILANTE Davide</t>
  </si>
  <si>
    <t>LENOCI Donato</t>
  </si>
  <si>
    <t>GAMBACORTA Santa</t>
  </si>
  <si>
    <t>CANGIANO Pasquale</t>
  </si>
  <si>
    <t>VIVIANI Giovanni</t>
  </si>
  <si>
    <t>MAZZOLI Costanza</t>
  </si>
  <si>
    <t>BELLINO Luigi</t>
  </si>
  <si>
    <t>SUCATO Vincenzi</t>
  </si>
  <si>
    <t>dr.CELESTINO Italia</t>
  </si>
  <si>
    <t>dr. BARTELLONI Andrea</t>
  </si>
  <si>
    <t>Inf. TADDEI alessio</t>
  </si>
  <si>
    <t>DE PALMA Pietro</t>
  </si>
  <si>
    <t xml:space="preserve">CUCCOLO Samuela </t>
  </si>
  <si>
    <t>DE SANTIS Romolo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</si>
  <si>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</si>
  <si>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</si>
  <si>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</si>
  <si>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</si>
  <si>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</si>
  <si>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</si>
  <si>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</si>
  <si>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</si>
  <si>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</si>
  <si>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</si>
  <si>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</si>
  <si>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GORGONA-SEZ DISTACCATA LIVORNO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</si>
  <si>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</si>
  <si>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</si>
  <si>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</si>
  <si>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</si>
  <si>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</si>
  <si>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</si>
  <si>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</si>
  <si>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</si>
  <si>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</si>
  <si>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</si>
  <si>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</si>
  <si>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</si>
  <si>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</si>
  <si>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</si>
  <si>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</si>
  <si>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</si>
  <si>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</si>
  <si>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</si>
  <si>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</si>
  <si>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</si>
  <si>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</si>
  <si>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</si>
  <si>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LO PRESTI Giuseppe F.</t>
  </si>
  <si>
    <t>MUNGIGUERRA A.</t>
  </si>
  <si>
    <t>ROCCHINO SILEO M.</t>
  </si>
  <si>
    <t>BRACONI Elisabetta</t>
  </si>
  <si>
    <t>CUSUMANO Natale A</t>
  </si>
  <si>
    <t xml:space="preserve">(8)                                              NR. TRIAGE EFFETTUATI </t>
  </si>
  <si>
    <t>(9)                                               NR. ALLONTANAMENTI PRECAUZIONALI SINTOMATICI</t>
  </si>
  <si>
    <t xml:space="preserve">(10)                                                NR. ALLONTANAMENTI PRECAUZIONALI ASINTOMATICI </t>
  </si>
  <si>
    <r>
      <t>(11)</t>
    </r>
    <r>
      <rPr>
        <b/>
        <sz val="9"/>
        <color theme="1"/>
        <rFont val="Calibri"/>
        <family val="2"/>
        <scheme val="minor"/>
      </rPr>
      <t xml:space="preserve"> PERSONALE SANITARIO </t>
    </r>
    <r>
      <rPr>
        <sz val="9"/>
        <color theme="1"/>
        <rFont val="Calibri"/>
        <family val="2"/>
        <scheme val="minor"/>
      </rPr>
      <t>OPERANTE PRESSO GLI ISTITUTI DI PENA</t>
    </r>
  </si>
  <si>
    <t>GALVANO Salvatore</t>
  </si>
  <si>
    <t>GALLI Michelangelo</t>
  </si>
  <si>
    <t>FEOLA Angelo</t>
  </si>
  <si>
    <t>MERCADANTE Diego</t>
  </si>
  <si>
    <t>CC ARIENZO</t>
  </si>
  <si>
    <t>CR  SANT'ANGELO DEI LOMBARDI</t>
  </si>
  <si>
    <t>VERDE Domenico</t>
  </si>
  <si>
    <t>CC RAVENNA</t>
  </si>
  <si>
    <t>ICA LAUREANA DI BORRELLO</t>
  </si>
  <si>
    <t>GORGONA-SEDE DISTACCATA</t>
  </si>
  <si>
    <t>TERESI Giuseppe</t>
  </si>
  <si>
    <t>CIOPPI Paolo</t>
  </si>
  <si>
    <t>PR TRIVENETO</t>
  </si>
  <si>
    <t>CC MILANO SAN VITTORE</t>
  </si>
  <si>
    <t>CIABATTI Alessandra</t>
  </si>
  <si>
    <t>Verde</t>
  </si>
  <si>
    <t>Rosa</t>
  </si>
  <si>
    <t>Bianco</t>
  </si>
  <si>
    <t>CENTOLANZE Ivan</t>
  </si>
  <si>
    <t>SANTORO Angelo</t>
  </si>
  <si>
    <t>MAREM Elena</t>
  </si>
  <si>
    <t>BUGLIONE Ciro</t>
  </si>
  <si>
    <t>vetrano Nicola Mario</t>
  </si>
  <si>
    <t>CAROTENUTO Carmen</t>
  </si>
  <si>
    <t>BARTATO Rocco</t>
  </si>
  <si>
    <t>LUCIANO Michele</t>
  </si>
  <si>
    <t>DE LEONARDIS Nicola</t>
  </si>
  <si>
    <t>SANTORO Giuseppa</t>
  </si>
  <si>
    <t>PAGLIARA Andrea</t>
  </si>
  <si>
    <t>KARAJ Roland</t>
  </si>
  <si>
    <t>BIANCHI Stefano</t>
  </si>
  <si>
    <t>SAIU Luca</t>
  </si>
  <si>
    <t>MADONIA Gianluigi</t>
  </si>
  <si>
    <t>PERRONE Rizieri</t>
  </si>
  <si>
    <t>LUONGO Claudio</t>
  </si>
  <si>
    <t>CR TEMPIO PAUSANIA</t>
  </si>
  <si>
    <t>CAIAZZO Vincenzo</t>
  </si>
  <si>
    <t>CR AUGUSTA</t>
  </si>
  <si>
    <t>CC PALERMO DI BONA</t>
  </si>
  <si>
    <t>CAPUANO Antonio</t>
  </si>
  <si>
    <t>VOLTERRA</t>
  </si>
  <si>
    <t>SPATRESANO Giuseppe</t>
  </si>
  <si>
    <t>MENEGHINI Andrea</t>
  </si>
  <si>
    <t>CAVARRA Stefano</t>
  </si>
  <si>
    <t>STAMBE' Michele</t>
  </si>
  <si>
    <t>MONACHINO Giovanni</t>
  </si>
  <si>
    <t>MARZOLI Giovanni</t>
  </si>
  <si>
    <t>CR CASTELFRANCO EMILIA</t>
  </si>
  <si>
    <t>FORLI'</t>
  </si>
  <si>
    <t>MACRI' Gianluca U.</t>
  </si>
  <si>
    <t>SKENDO Agustin</t>
  </si>
  <si>
    <t>BAKTAOUI Jamal</t>
  </si>
  <si>
    <t>SECK Papa</t>
  </si>
  <si>
    <t>FINOTELLO Vanda</t>
  </si>
  <si>
    <t>DI FILIPPO Nicola A</t>
  </si>
  <si>
    <t>PUTIGNANO Giovanni</t>
  </si>
  <si>
    <t>D'APOTE Francesco</t>
  </si>
  <si>
    <t>SALUTE Giuseppe</t>
  </si>
  <si>
    <t>TOLOMEO Antonio</t>
  </si>
  <si>
    <t>MODICA Amore Calogero</t>
  </si>
  <si>
    <t>ULISSE Romeo</t>
  </si>
  <si>
    <t>DE CECILIA Fortunato</t>
  </si>
  <si>
    <t>PARENTERA Pier Luigi</t>
  </si>
  <si>
    <t>PADULA Rossella</t>
  </si>
  <si>
    <t>CASTIGLIONE Vito</t>
  </si>
  <si>
    <t>MARINO Emanuele</t>
  </si>
  <si>
    <t>LUCIANO Luigi</t>
  </si>
  <si>
    <t>NAIVILLER Angelo</t>
  </si>
  <si>
    <t>FRISONI Elisa</t>
  </si>
  <si>
    <t>GALLO Giuseppe</t>
  </si>
  <si>
    <t>PICCIRILLO Nicola</t>
  </si>
  <si>
    <t>SORRENTINO Clemente</t>
  </si>
  <si>
    <t>PERESANO Roberto</t>
  </si>
  <si>
    <t>DI GRAZIA Vincenzo</t>
  </si>
  <si>
    <t xml:space="preserve">VERDE Nicola infermiere </t>
  </si>
  <si>
    <t>RUSSO Orazio</t>
  </si>
  <si>
    <t>SETTEMBRINO Raffaele</t>
  </si>
  <si>
    <t>D'AMBROSIO Filippo</t>
  </si>
  <si>
    <t>DEFILIPPI Gabriele</t>
  </si>
  <si>
    <t>PETITO Luca</t>
  </si>
  <si>
    <t>PIROZZI Tommaso</t>
  </si>
  <si>
    <t>VURRO Massimiliano</t>
  </si>
  <si>
    <t>CAVALIERE Salvatore</t>
  </si>
  <si>
    <r>
      <t>(12)</t>
    </r>
    <r>
      <rPr>
        <b/>
        <sz val="9"/>
        <color theme="1"/>
        <rFont val="Calibri"/>
        <family val="2"/>
        <scheme val="minor"/>
      </rPr>
      <t xml:space="preserve"> PERSONALE AMMINISTRAZIONE PENITENZIARIA COMPARTO SICUREZZA</t>
    </r>
    <r>
      <rPr>
        <sz val="9"/>
        <color theme="1"/>
        <rFont val="Calibri"/>
        <family val="2"/>
        <scheme val="minor"/>
      </rPr>
      <t xml:space="preserve">                      NR. ESITI  POSITIVI ACCERTATI</t>
    </r>
  </si>
  <si>
    <r>
      <t>(13)</t>
    </r>
    <r>
      <rPr>
        <b/>
        <sz val="9"/>
        <color theme="1"/>
        <rFont val="Calibri"/>
        <family val="2"/>
        <scheme val="minor"/>
      </rPr>
      <t xml:space="preserve"> PERSONALE AMMINISTRAZIONE PENITENZIARIA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FUNZIONI CENTRALI  </t>
    </r>
    <r>
      <rPr>
        <sz val="9"/>
        <color theme="1"/>
        <rFont val="Calibri"/>
        <family val="2"/>
        <scheme val="minor"/>
      </rPr>
      <t xml:space="preserve">                   NR. ESITI  POSITIVI ACCERTATI</t>
    </r>
  </si>
  <si>
    <t>CASAMASSIMA Giacomo</t>
  </si>
  <si>
    <t>PASTORE Riccardo</t>
  </si>
  <si>
    <t>RUSSO Francesco</t>
  </si>
  <si>
    <t>DE ROBERTIS Domenico</t>
  </si>
  <si>
    <t>SPECIALE Isidoro</t>
  </si>
  <si>
    <t>CONTE Agostino</t>
  </si>
  <si>
    <t>PR  SICILIA</t>
  </si>
  <si>
    <t>STURZA Ruslan</t>
  </si>
  <si>
    <t>RINAUDO Salvatore</t>
  </si>
  <si>
    <t>LOMBARDO Girolamo</t>
  </si>
  <si>
    <t>PASSARELLI Franco</t>
  </si>
  <si>
    <t>VERANO Erika</t>
  </si>
  <si>
    <t>MANGIAPANE William</t>
  </si>
  <si>
    <t>TABEITA Cesare</t>
  </si>
  <si>
    <t>CAPUTO Michele</t>
  </si>
  <si>
    <t>DI TULLIO Giacomo</t>
  </si>
  <si>
    <t>BOLTEANCO Daniel</t>
  </si>
  <si>
    <t>SACCO Riccardo</t>
  </si>
  <si>
    <t>CAPACCHIONE Giuliana</t>
  </si>
  <si>
    <t>MURRANI Lacio</t>
  </si>
  <si>
    <t>BELGHAZI Hamza</t>
  </si>
  <si>
    <t>SOSA REINOSO Tomas</t>
  </si>
  <si>
    <t>AYOUB Ranache</t>
  </si>
  <si>
    <t>NAVE Dario</t>
  </si>
  <si>
    <t>ATTABI Karim</t>
  </si>
  <si>
    <t xml:space="preserve">RUGGIRELLO Paolo </t>
  </si>
  <si>
    <t>CAMBIASI Antonio</t>
  </si>
  <si>
    <t>SQUARZONI Daniele</t>
  </si>
  <si>
    <t>ACITO Giovanna</t>
  </si>
  <si>
    <t>SOCCHI Giuliana</t>
  </si>
  <si>
    <t>QUARTA Marco</t>
  </si>
  <si>
    <t>SILEO Rocco</t>
  </si>
  <si>
    <t>CC FERRARA</t>
  </si>
  <si>
    <t>IIPP REGGIO CALABRIA ARGHILLA</t>
  </si>
  <si>
    <t>FREGNANI Maicol</t>
  </si>
  <si>
    <t>RIZZATO Sandro</t>
  </si>
  <si>
    <t>POTENTE Isabella</t>
  </si>
  <si>
    <t>DELLA PORTA Enrico</t>
  </si>
  <si>
    <t>LITTA Giada</t>
  </si>
  <si>
    <t>MANIERI Micheloe</t>
  </si>
  <si>
    <t>CORSO Dovide</t>
  </si>
  <si>
    <t>FERRARI Paolo</t>
  </si>
  <si>
    <t>SOLLO Giuseppe</t>
  </si>
  <si>
    <t>BOSCO Fabio</t>
  </si>
  <si>
    <t>FARUKH Javed</t>
  </si>
  <si>
    <t>KHAN Sanaullah</t>
  </si>
  <si>
    <t>MUHMMAD Hamza Wassem</t>
  </si>
  <si>
    <t>NIAZAI Shahid Ullah</t>
  </si>
  <si>
    <t>PELLE Antonio Angelo</t>
  </si>
  <si>
    <t>FRENTESCU Dumitru</t>
  </si>
  <si>
    <t>DE IACO Marco</t>
  </si>
  <si>
    <t>PULEJO Marco</t>
  </si>
  <si>
    <t>RIGGI Manuela</t>
  </si>
  <si>
    <t>ZOTTI Giovanni</t>
  </si>
  <si>
    <t>FICORILLI Walter</t>
  </si>
  <si>
    <t>GIALO' Vito</t>
  </si>
  <si>
    <t>CISTERNENSE Roberto</t>
  </si>
  <si>
    <t>FRAGALA' Ignazio</t>
  </si>
  <si>
    <t>SALVATO Cristoforo</t>
  </si>
  <si>
    <t>POLIZZI Claudio</t>
  </si>
  <si>
    <t>D'AURIA Aniello</t>
  </si>
  <si>
    <t>ROMEO Corinne</t>
  </si>
  <si>
    <t>BORTANOIU Adrian</t>
  </si>
  <si>
    <t>PERALE Stefano</t>
  </si>
  <si>
    <t>HDIDOU Tarik</t>
  </si>
  <si>
    <t>HANTAR Vladut Vasile</t>
  </si>
  <si>
    <t>CC-CR BOLLATE</t>
  </si>
  <si>
    <t>RODRIGUEZ ROJAS J.A.</t>
  </si>
  <si>
    <t>GONZALEZ MOLINE N.A.</t>
  </si>
  <si>
    <t>BORSANI B.J.</t>
  </si>
  <si>
    <t>CC VALLO DELLA LUCANIA</t>
  </si>
  <si>
    <t>RIVERA ACOSTA D.A.</t>
  </si>
  <si>
    <t>NICASTRO Davide</t>
  </si>
  <si>
    <t>SORRISO Giovanni</t>
  </si>
  <si>
    <t>CR FOSSOMBRONE</t>
  </si>
  <si>
    <t xml:space="preserve">Dr. CRIMI Francesco medico penitenziario  </t>
  </si>
  <si>
    <t>CALAMAI Carlo</t>
  </si>
  <si>
    <t>ESPOSITO Marco</t>
  </si>
  <si>
    <t>STANISCI Daniele</t>
  </si>
  <si>
    <t>PALMIERI</t>
  </si>
  <si>
    <t>GIOVANNINI</t>
  </si>
  <si>
    <t>CANGELOSI</t>
  </si>
  <si>
    <t>IFTENE</t>
  </si>
  <si>
    <t>HARIRI</t>
  </si>
  <si>
    <t>MARLETTA</t>
  </si>
  <si>
    <t>LAASEL</t>
  </si>
  <si>
    <t>ROMANO</t>
  </si>
  <si>
    <t>CATALDO</t>
  </si>
  <si>
    <t>UGHETTO</t>
  </si>
  <si>
    <t>STEFANONI</t>
  </si>
  <si>
    <t>FILIPCHUK</t>
  </si>
  <si>
    <t>DE AMICIS</t>
  </si>
  <si>
    <t>BAJRAKTAR</t>
  </si>
  <si>
    <t>CIOBANU</t>
  </si>
  <si>
    <t>CAMPIONE</t>
  </si>
  <si>
    <t>GIORDANO</t>
  </si>
  <si>
    <t>GHIDONI</t>
  </si>
  <si>
    <t>GAL</t>
  </si>
  <si>
    <t>DEPALO Vito</t>
  </si>
  <si>
    <t>RAMIREZ</t>
  </si>
  <si>
    <t>BERNARDI Umberto</t>
  </si>
  <si>
    <t>guariti in Istituto</t>
  </si>
  <si>
    <t>guariti in strutture Ospedaliere</t>
  </si>
  <si>
    <t>PALMIERI Domenico</t>
  </si>
  <si>
    <t>FIORILLO Nino</t>
  </si>
  <si>
    <t>ESPOSITO Vincenzo</t>
  </si>
  <si>
    <t>TSVETANOV K.A.</t>
  </si>
  <si>
    <t>BOUROGAA C.</t>
  </si>
  <si>
    <t>FUSILLO S</t>
  </si>
  <si>
    <t>BOUKADI M</t>
  </si>
  <si>
    <t>MHAIDAR M.</t>
  </si>
  <si>
    <t>PAUL S.</t>
  </si>
  <si>
    <t>WARNAKULASURIYA F.</t>
  </si>
  <si>
    <t>FRISOLI Antonio</t>
  </si>
  <si>
    <t>D'ALAIMO Teresa</t>
  </si>
  <si>
    <t>CONCU Pierpaolo</t>
  </si>
  <si>
    <t>BIONDI Alessandro</t>
  </si>
  <si>
    <t>SAVAIANO Lorenzo</t>
  </si>
  <si>
    <t>VILLARI Giacomo</t>
  </si>
  <si>
    <t>VILLANI Graziella</t>
  </si>
  <si>
    <t>PALERMO Antonino</t>
  </si>
  <si>
    <t>CASTALDO Raffaele</t>
  </si>
  <si>
    <t>MELLACE Gianfranco</t>
  </si>
  <si>
    <t>MANGANARO Vincenzo</t>
  </si>
  <si>
    <t>CITI Barbara</t>
  </si>
  <si>
    <t>LAMANNA Pasquale</t>
  </si>
  <si>
    <t>FIRICANO Francesco</t>
  </si>
  <si>
    <t>VENTURELLI Ugo</t>
  </si>
  <si>
    <t>CAPONE Daniele</t>
  </si>
  <si>
    <t>PONZO Maurizio</t>
  </si>
  <si>
    <t>SAUTTO Salvatore</t>
  </si>
  <si>
    <t>RILLO Domenico</t>
  </si>
  <si>
    <t>REGINO Pasquale</t>
  </si>
  <si>
    <t>PRENESTI Antonio</t>
  </si>
  <si>
    <t>CC MILANO SV</t>
  </si>
  <si>
    <t>ROSSINI Vito</t>
  </si>
  <si>
    <t>ESPINOZA</t>
  </si>
  <si>
    <t>CCREBIBBIA FEMMinile</t>
  </si>
  <si>
    <t>SANFILIPPO Carlo</t>
  </si>
  <si>
    <t>IPPOLITO Luigi</t>
  </si>
  <si>
    <t>PIRROTTA Angelo</t>
  </si>
  <si>
    <t>DOVICO Gianfranco</t>
  </si>
  <si>
    <t>OSHO Rejoce</t>
  </si>
  <si>
    <t>SCIGLITANO D.</t>
  </si>
  <si>
    <t>DEL RE Antonio</t>
  </si>
  <si>
    <t>DE STEFANO D.</t>
  </si>
  <si>
    <t>FIDO Salvatore</t>
  </si>
  <si>
    <t>MEHOMOOD</t>
  </si>
  <si>
    <t>FLOCCARI R.</t>
  </si>
  <si>
    <t>VETERE P.</t>
  </si>
  <si>
    <t>LOCKA E.</t>
  </si>
  <si>
    <t>SEFERI Y.</t>
  </si>
  <si>
    <t>PATOZI S</t>
  </si>
  <si>
    <t>MILOSEVIC D.</t>
  </si>
  <si>
    <t>KIERA L.</t>
  </si>
  <si>
    <t>MARCHITELLI A.</t>
  </si>
  <si>
    <t>CAMMARERI R.</t>
  </si>
  <si>
    <t>TUTTOBENE S.</t>
  </si>
  <si>
    <t>MISSIMEI Marco</t>
  </si>
  <si>
    <t>RANCATI Sergio</t>
  </si>
  <si>
    <t>Baktauni j</t>
  </si>
  <si>
    <t>TRANQUILLO M.</t>
  </si>
  <si>
    <t>SPERLOZI Stefania</t>
  </si>
  <si>
    <t>DELLA ROVERE Ennio</t>
  </si>
  <si>
    <t>CHIELLA Giuseppe</t>
  </si>
  <si>
    <t>SANT'AGOSTINO S.G.</t>
  </si>
  <si>
    <t>ROSSI Maurizio</t>
  </si>
  <si>
    <t>NICOLETTI Vincenzo</t>
  </si>
  <si>
    <t>GIUFFRIDA Giuseppe</t>
  </si>
  <si>
    <t>BUA Salvatore</t>
  </si>
  <si>
    <t>ORTIZ Joe</t>
  </si>
  <si>
    <t>MHANNAOUI B</t>
  </si>
  <si>
    <t>AGBOLIA S.</t>
  </si>
  <si>
    <t>3 medici + 7 infermieri Personale Sanitario</t>
  </si>
  <si>
    <t>FRANCO Antonio</t>
  </si>
  <si>
    <t>COSTACHE M</t>
  </si>
  <si>
    <t>ERRADI Mohamed</t>
  </si>
  <si>
    <t>CINI Alessandro</t>
  </si>
  <si>
    <t>PASCARELLA P.</t>
  </si>
  <si>
    <t>CARNEVALI Carmine</t>
  </si>
  <si>
    <t>MARTINO Fabio</t>
  </si>
  <si>
    <t>TOTALE GENERALE</t>
  </si>
  <si>
    <t>sub totale</t>
  </si>
  <si>
    <t>sub totale PRAP</t>
  </si>
  <si>
    <t xml:space="preserve">PRAP CALABRIA </t>
  </si>
  <si>
    <t>PRAP CAMPANIA</t>
  </si>
  <si>
    <t>PRAP EMLIA ROMAGNA e MARCHE</t>
  </si>
  <si>
    <t>PRAP LOMBARDIA</t>
  </si>
  <si>
    <t>PRAP PIEMONTE, LIGURIA e VALLE D'AOSTA</t>
  </si>
  <si>
    <t>PRAP PUGLIA e BASILICATA</t>
  </si>
  <si>
    <t>PRAP SARDEGNA</t>
  </si>
  <si>
    <t>PRAP SICILIA</t>
  </si>
  <si>
    <t>PRAP TOSCANA e UMBRIA</t>
  </si>
  <si>
    <t>PRAP TRIVENETO</t>
  </si>
  <si>
    <t>PRAP LAZIO, ABRUZZO MOLISE</t>
  </si>
  <si>
    <t>DETENUTI GUARITI</t>
  </si>
  <si>
    <t>DETENUTI SCARCERATI E/O ARRESTI DOMICILIARI</t>
  </si>
  <si>
    <t>DETENUTI DECEDUTI</t>
  </si>
  <si>
    <t>LAMARMORA G.</t>
  </si>
  <si>
    <t>KHETIRI K.</t>
  </si>
  <si>
    <t>SCICCHITANO G.</t>
  </si>
  <si>
    <t>TINEO CAMILO J. L.</t>
  </si>
  <si>
    <t>ELENCO DETENUTI DECEDUTI covid 19</t>
  </si>
  <si>
    <t>RABANERA Rhalph J</t>
  </si>
  <si>
    <t>ELENCO DETENUTI SCARCERATI E/O ARRESTI DOMICILIARI covid 19</t>
  </si>
  <si>
    <t>ZORILLA CAPITANI G S</t>
  </si>
  <si>
    <t>PASQUALETTI V.</t>
  </si>
  <si>
    <t>ELENCO PERSONALE GUARITI  covid 19</t>
  </si>
  <si>
    <t>MONTALBANO E.</t>
  </si>
  <si>
    <t xml:space="preserve">NASTA LUIGI </t>
  </si>
  <si>
    <t>personale Guarito presso proprio domicilio</t>
  </si>
  <si>
    <t>personale Guarito presso strutture Ospedaliere</t>
  </si>
  <si>
    <t>personale Guarito presso Caserme Istituti</t>
  </si>
  <si>
    <r>
      <rPr>
        <b/>
        <sz val="9"/>
        <color theme="1"/>
        <rFont val="Calibri"/>
        <family val="2"/>
        <scheme val="minor"/>
      </rPr>
      <t xml:space="preserve">PERSONALE AMMINISTRAZIONE PENITENZIARIA </t>
    </r>
    <r>
      <rPr>
        <sz val="9"/>
        <color theme="1"/>
        <rFont val="Calibri"/>
        <family val="2"/>
        <scheme val="minor"/>
      </rPr>
      <t xml:space="preserve">                     GUARITO</t>
    </r>
  </si>
  <si>
    <r>
      <rPr>
        <b/>
        <sz val="9"/>
        <color theme="1"/>
        <rFont val="Calibri"/>
        <family val="2"/>
        <scheme val="minor"/>
      </rPr>
      <t xml:space="preserve">PERSONALE AMMINISTRAZIONE PENITENZIARIA </t>
    </r>
    <r>
      <rPr>
        <sz val="9"/>
        <color theme="1"/>
        <rFont val="Calibri"/>
        <family val="2"/>
        <scheme val="minor"/>
      </rPr>
      <t xml:space="preserve">                     DECEDUTO</t>
    </r>
  </si>
  <si>
    <t>ELENCO PERSONALE DECEDUTO  covid 19</t>
  </si>
  <si>
    <t>FERRARA Gaetano</t>
  </si>
  <si>
    <t>LORE' Pasquale</t>
  </si>
  <si>
    <t>CC LOCRI</t>
  </si>
  <si>
    <t>NOVA Gianclaudio</t>
  </si>
  <si>
    <t>CR MI OPERA</t>
  </si>
  <si>
    <t>GIOVANDITTO Nazario</t>
  </si>
  <si>
    <t>DI DIO Giuseppe</t>
  </si>
  <si>
    <t>DORE Alessandro</t>
  </si>
  <si>
    <t>CC MILANO S.V.</t>
  </si>
  <si>
    <t>VECCHIO</t>
  </si>
  <si>
    <t>LUZZANA</t>
  </si>
  <si>
    <t>PICONE</t>
  </si>
  <si>
    <t>LANDI Andrea</t>
  </si>
  <si>
    <t>CALVI G.</t>
  </si>
  <si>
    <t>BRANDI L.</t>
  </si>
  <si>
    <t>ARAPI A.</t>
  </si>
  <si>
    <t>ARRA E.</t>
  </si>
  <si>
    <t>COSTIN</t>
  </si>
  <si>
    <t>DE LISI G.</t>
  </si>
  <si>
    <t>DELLAGAREN</t>
  </si>
  <si>
    <t>GIANNOTTA G.</t>
  </si>
  <si>
    <t>ILICI G.</t>
  </si>
  <si>
    <t>KRIMA</t>
  </si>
  <si>
    <t>LASERRA L</t>
  </si>
  <si>
    <t>LO CAMPO F.</t>
  </si>
  <si>
    <t>MAKDOUM K.</t>
  </si>
  <si>
    <t>MANRIQUE S.</t>
  </si>
  <si>
    <t>SHEU N</t>
  </si>
  <si>
    <t>SOW A</t>
  </si>
  <si>
    <t>STEFAN V.</t>
  </si>
  <si>
    <t>TODOROVIC D.</t>
  </si>
  <si>
    <t>TOUATI H.</t>
  </si>
  <si>
    <t>TRINCA L.</t>
  </si>
  <si>
    <t>KHALIL N</t>
  </si>
  <si>
    <t>HUMA M.</t>
  </si>
  <si>
    <t>ATI A.</t>
  </si>
  <si>
    <t>STANESCU V.</t>
  </si>
  <si>
    <t>AHMETOVIC F</t>
  </si>
  <si>
    <t>ER RAIH E.</t>
  </si>
  <si>
    <t>SIDIBEH K.</t>
  </si>
  <si>
    <t>NIARE K.</t>
  </si>
  <si>
    <t>MOTTA P.</t>
  </si>
  <si>
    <t>BASIC Hasim</t>
  </si>
  <si>
    <t>PRESTOFILIPPO CRIMBOLO S.</t>
  </si>
  <si>
    <t>TROVE' Francesco</t>
  </si>
  <si>
    <t>PELLEGRINO F.</t>
  </si>
  <si>
    <t>II PP PARMA</t>
  </si>
  <si>
    <t>MANZO Brenda</t>
  </si>
  <si>
    <t>CALISTRONI Luana</t>
  </si>
  <si>
    <t>ATTINA' ANTONY</t>
  </si>
  <si>
    <t>MAZZAGLIA A</t>
  </si>
  <si>
    <t>DI GIROLAMO</t>
  </si>
  <si>
    <t>PASSABI R.</t>
  </si>
  <si>
    <t>LATINO Laura</t>
  </si>
  <si>
    <t>ESPOSITO Luigi</t>
  </si>
  <si>
    <t>MELE Elpidio</t>
  </si>
  <si>
    <t>LO CASCIO P.</t>
  </si>
  <si>
    <t>GRASSO Gianluca</t>
  </si>
  <si>
    <t>GIANNETTO F.</t>
  </si>
  <si>
    <t>PIETRETTI Selene</t>
  </si>
  <si>
    <t>FASCETTA Carmela</t>
  </si>
  <si>
    <t>CONSOLARO G</t>
  </si>
  <si>
    <t>RONCHETTI Luigi A</t>
  </si>
  <si>
    <t>MODEBADZE T</t>
  </si>
  <si>
    <t>JABBI S.</t>
  </si>
  <si>
    <t>MELI Rosalba</t>
  </si>
  <si>
    <t>FRIGNANI Erica</t>
  </si>
  <si>
    <t>PARISI G.A.</t>
  </si>
  <si>
    <t>QUAGLIERO F.</t>
  </si>
  <si>
    <t>FORNASARI F.</t>
  </si>
  <si>
    <t>DI MAIO M.</t>
  </si>
  <si>
    <t>PILI Ignazio</t>
  </si>
  <si>
    <t>SCHIAVULLI T.</t>
  </si>
  <si>
    <t>PULCINELLI R.</t>
  </si>
  <si>
    <t>VERDICCHIO P</t>
  </si>
  <si>
    <t>KALOTI   D.</t>
  </si>
  <si>
    <t>MEZZOCAPO</t>
  </si>
  <si>
    <t>ANTONELLI Salvione</t>
  </si>
  <si>
    <t>KRYEZIU K</t>
  </si>
  <si>
    <t>GEMELLI Dimitri</t>
  </si>
  <si>
    <t>INCARBONE E.</t>
  </si>
  <si>
    <t>ANFUSO Vittorio</t>
  </si>
  <si>
    <t>PITINGARO Angelo</t>
  </si>
  <si>
    <t>BEKKOUCHE</t>
  </si>
  <si>
    <t>SCHETTINI Domenico</t>
  </si>
  <si>
    <t>Dott.ssa CIOBANU</t>
  </si>
  <si>
    <t>QUARTA GIUSEPPE</t>
  </si>
  <si>
    <t>EL KHOLTI L</t>
  </si>
  <si>
    <t>CAPI Pelivan</t>
  </si>
  <si>
    <t>LO SASSO Fabio</t>
  </si>
  <si>
    <t>CC BELLUNO</t>
  </si>
  <si>
    <t>DAMIANO Giuliano</t>
  </si>
  <si>
    <t>RACIOPPO A.</t>
  </si>
  <si>
    <t>COLELLA Filomena</t>
  </si>
  <si>
    <t>CACCIAPUOTI V.N.</t>
  </si>
  <si>
    <t>MURENU Valter</t>
  </si>
  <si>
    <t>CANNELLA S.</t>
  </si>
  <si>
    <t>AMELIAN N</t>
  </si>
  <si>
    <t>YUNGA OCHOA J.J.</t>
  </si>
  <si>
    <t>AMBROSIO D.</t>
  </si>
  <si>
    <t>PACE D.</t>
  </si>
  <si>
    <t xml:space="preserve">CIOCCOLELLA </t>
  </si>
  <si>
    <t>IERVOLINO G.</t>
  </si>
  <si>
    <t>GRANILLO C.</t>
  </si>
  <si>
    <t>PERGOLIZZI V</t>
  </si>
  <si>
    <t xml:space="preserve">PONTICELLI </t>
  </si>
  <si>
    <t>SPARANDEO</t>
  </si>
  <si>
    <t>VALDA R</t>
  </si>
  <si>
    <t>ZELNA B</t>
  </si>
  <si>
    <t>CASTAGNINO</t>
  </si>
  <si>
    <t>FIORENTINO</t>
  </si>
  <si>
    <t>HATILLARI G</t>
  </si>
  <si>
    <t>SANNEH F</t>
  </si>
  <si>
    <t>OLARU A.</t>
  </si>
  <si>
    <t>LACI P.</t>
  </si>
  <si>
    <t>EL BOUZAYDY</t>
  </si>
  <si>
    <t>RADINI</t>
  </si>
  <si>
    <t>EL IDAOUI</t>
  </si>
  <si>
    <t>SABI A.</t>
  </si>
  <si>
    <t>SESTINI Sil. Infer.</t>
  </si>
  <si>
    <t>CC CATANIA P.L.</t>
  </si>
  <si>
    <t>BADR Z.</t>
  </si>
  <si>
    <t>RANDAZZO G.</t>
  </si>
  <si>
    <t>BALICE P.</t>
  </si>
  <si>
    <t>DIENG S</t>
  </si>
  <si>
    <t>CR MASSA</t>
  </si>
  <si>
    <t>SARR M</t>
  </si>
  <si>
    <t>CHUKWUKA C</t>
  </si>
  <si>
    <t>ACHAB K</t>
  </si>
  <si>
    <t>TERZIN</t>
  </si>
  <si>
    <t>PANICO</t>
  </si>
  <si>
    <t>ANGYAL</t>
  </si>
  <si>
    <t xml:space="preserve">NIKOLLA </t>
  </si>
  <si>
    <t>ZAIM EL</t>
  </si>
  <si>
    <t>TOLOMEO</t>
  </si>
  <si>
    <t>GRANDE G</t>
  </si>
  <si>
    <t>MANCINI I</t>
  </si>
  <si>
    <t>CRAVOTTA R.</t>
  </si>
  <si>
    <t>PAIANO L</t>
  </si>
  <si>
    <t>CASALUCE Angelo</t>
  </si>
  <si>
    <t>CHATRIAN D.</t>
  </si>
  <si>
    <t>LO BIANCO F.</t>
  </si>
  <si>
    <t>MONGELLI G</t>
  </si>
  <si>
    <t>CR SULMONA</t>
  </si>
  <si>
    <t xml:space="preserve">BONURA </t>
  </si>
  <si>
    <t>D'AMICO</t>
  </si>
  <si>
    <t>DI MURO</t>
  </si>
  <si>
    <t xml:space="preserve">ESPOSITO </t>
  </si>
  <si>
    <t>VOLLARO</t>
  </si>
  <si>
    <t>CASSATARO M.</t>
  </si>
  <si>
    <t>CARNOLAVE</t>
  </si>
  <si>
    <t>PODLUBNYY</t>
  </si>
  <si>
    <t>SETTARA</t>
  </si>
  <si>
    <t>PERSONALE Amministrazione Penitenziaria</t>
  </si>
  <si>
    <t>PRAP LAZIO, ABRUZZO e MOLISE</t>
  </si>
  <si>
    <t>PAVIERA V.</t>
  </si>
  <si>
    <t>PIROZZI T</t>
  </si>
  <si>
    <t>MONTEMURRO Angelo R</t>
  </si>
  <si>
    <t>IMPERIA</t>
  </si>
  <si>
    <t>SIMONE Monica</t>
  </si>
  <si>
    <t>TRIDICO Giovanni</t>
  </si>
  <si>
    <t>LANZA Fabrizio</t>
  </si>
  <si>
    <t>MURA</t>
  </si>
  <si>
    <t>REPORT GIORNALIERO GESTIONE CORONA VIRUS - RIEPILOGO GENERALE</t>
  </si>
  <si>
    <t>BARTOLONE C</t>
  </si>
  <si>
    <t>VOLLARO R</t>
  </si>
  <si>
    <t>CC FERMO</t>
  </si>
  <si>
    <t>HARZALLI A.</t>
  </si>
  <si>
    <t>DE SIMONE Kerin</t>
  </si>
  <si>
    <t>PALERMO DI BONA CC</t>
  </si>
  <si>
    <t>cCC PESARO</t>
  </si>
  <si>
    <t>PERRETTA Claudio</t>
  </si>
  <si>
    <t>DI PASCALE G.</t>
  </si>
  <si>
    <t>MANDURINO U</t>
  </si>
  <si>
    <t>dr.ssa D'Orazio M.C.</t>
  </si>
  <si>
    <t>PETZA F</t>
  </si>
  <si>
    <t>DIEBRE</t>
  </si>
  <si>
    <t>TAVOLA</t>
  </si>
  <si>
    <t>PONZONI</t>
  </si>
  <si>
    <t>BARILARO</t>
  </si>
  <si>
    <t>SAkHO</t>
  </si>
  <si>
    <t>VALSECCHI</t>
  </si>
  <si>
    <t>MILANO SV</t>
  </si>
  <si>
    <t xml:space="preserve"> MORTO DOPO ESSERE STATO SCARCERATO</t>
  </si>
  <si>
    <t xml:space="preserve">CC BOLOGNA </t>
  </si>
  <si>
    <t>CC SANTA MARIA CV</t>
  </si>
  <si>
    <t>AMATO Marco</t>
  </si>
  <si>
    <t>KOUCHAOUI M</t>
  </si>
  <si>
    <t>MANZO Alex</t>
  </si>
  <si>
    <t>LLANAJ Ilir</t>
  </si>
  <si>
    <t>HABTAMU Y</t>
  </si>
  <si>
    <t>CC VIGEVANO</t>
  </si>
  <si>
    <t>MANTINI PANARA</t>
  </si>
  <si>
    <t>ITALIA</t>
  </si>
  <si>
    <t>CARRUBBA V. A.</t>
  </si>
  <si>
    <t>MAROCCO</t>
  </si>
  <si>
    <t>AFGANISTAN</t>
  </si>
  <si>
    <t>ALBANIA</t>
  </si>
  <si>
    <t>ALGERIA</t>
  </si>
  <si>
    <t>BANGLADESH</t>
  </si>
  <si>
    <t>BELGIO</t>
  </si>
  <si>
    <t>BRASILE</t>
  </si>
  <si>
    <t>CAMERUN</t>
  </si>
  <si>
    <t>COSTA D'AVORIO</t>
  </si>
  <si>
    <t>ECUADOR</t>
  </si>
  <si>
    <t>ETIOPIA</t>
  </si>
  <si>
    <t>GAMBIA</t>
  </si>
  <si>
    <t>GEORGIA</t>
  </si>
  <si>
    <t>GERMANIA</t>
  </si>
  <si>
    <t>INDIA</t>
  </si>
  <si>
    <t>PAKISTAN</t>
  </si>
  <si>
    <t>PERU'</t>
  </si>
  <si>
    <t>ROMANIA</t>
  </si>
  <si>
    <t>SRI LANKA</t>
  </si>
  <si>
    <t>STATI UNITI</t>
  </si>
  <si>
    <t>TUNISIA</t>
  </si>
  <si>
    <t>UCRAINA</t>
  </si>
  <si>
    <t>YUGOSLAVIA</t>
  </si>
  <si>
    <t>NAZIONALITA' DI NASCITA</t>
  </si>
  <si>
    <t>DEB R.C.</t>
  </si>
  <si>
    <t>MASTROIANNI F.</t>
  </si>
  <si>
    <t>BOVE A.</t>
  </si>
  <si>
    <t>FUNARO P</t>
  </si>
  <si>
    <t>PRAP TRIVENETO - CC TREVISO</t>
  </si>
  <si>
    <t>LUCARINI Angelo</t>
  </si>
  <si>
    <t>COLAGRANDE M</t>
  </si>
  <si>
    <t>BERROA TELLERAI R</t>
  </si>
  <si>
    <t>REP. DOMENICANA</t>
  </si>
  <si>
    <t>MEJIA RINCON</t>
  </si>
  <si>
    <t>PARDO</t>
  </si>
  <si>
    <t>JAKUPI</t>
  </si>
  <si>
    <t>DEMA</t>
  </si>
  <si>
    <t>CIPRESSO</t>
  </si>
  <si>
    <t>CIATTO</t>
  </si>
  <si>
    <t>AOUADI</t>
  </si>
  <si>
    <t>DE GENNARO L.</t>
  </si>
  <si>
    <t>JAHOUI Abdelmotalib</t>
  </si>
  <si>
    <t>BALTAR  IOAN</t>
  </si>
  <si>
    <t>GUEYE</t>
  </si>
  <si>
    <t>CUOMO</t>
  </si>
  <si>
    <t>CATASTINI</t>
  </si>
  <si>
    <t>DIA</t>
  </si>
  <si>
    <t>CASERTA Mario</t>
  </si>
  <si>
    <t>MORGILLIO G.</t>
  </si>
  <si>
    <t>MARCHETTA C.</t>
  </si>
  <si>
    <t>NUCCIARELLI G</t>
  </si>
  <si>
    <t>LO VETERE G</t>
  </si>
  <si>
    <t>ABATECOLA R</t>
  </si>
  <si>
    <t>LANDOLFO A.</t>
  </si>
  <si>
    <t>CAPUA</t>
  </si>
  <si>
    <t>MARAVENTANO G.</t>
  </si>
  <si>
    <t>CAMARA</t>
  </si>
  <si>
    <t>MATTIELLO M</t>
  </si>
  <si>
    <t>BUSTO ARSIZIO</t>
  </si>
  <si>
    <t xml:space="preserve">ABDUL </t>
  </si>
  <si>
    <t>SASSAOUI Samir</t>
  </si>
  <si>
    <t>EDGINE</t>
  </si>
  <si>
    <t>FARHATI</t>
  </si>
  <si>
    <t>ASSAHBAOUI M</t>
  </si>
  <si>
    <t>MOLDOVAN</t>
  </si>
  <si>
    <t xml:space="preserve"> Lagarese Montuori</t>
  </si>
  <si>
    <t>CASALE G</t>
  </si>
  <si>
    <t>LLESHI M.</t>
  </si>
  <si>
    <t>STIGLIANO G</t>
  </si>
  <si>
    <t>SARCONE C.</t>
  </si>
  <si>
    <t>PATAFFIO M</t>
  </si>
  <si>
    <t>SALI M.</t>
  </si>
  <si>
    <t>VOGHERA</t>
  </si>
  <si>
    <t>PIACENZA</t>
  </si>
  <si>
    <t>AQUINI</t>
  </si>
  <si>
    <t>GENOVA PONTE X</t>
  </si>
  <si>
    <t>MALCHIODI</t>
  </si>
  <si>
    <t>MARTINO Dalila</t>
  </si>
  <si>
    <t xml:space="preserve">PRETARI </t>
  </si>
  <si>
    <t>FOGGIA</t>
  </si>
  <si>
    <t>IZZO Pasquale</t>
  </si>
  <si>
    <t>D'Oca Lorenzo</t>
  </si>
  <si>
    <t>CC FORLI</t>
  </si>
  <si>
    <t>PR EMILIA ROMAGNA E MARCHE        RIMINI</t>
  </si>
  <si>
    <t>SULMONA</t>
  </si>
  <si>
    <t>AVEZZANO</t>
  </si>
  <si>
    <t>BERGAMO</t>
  </si>
  <si>
    <t>RANDINE</t>
  </si>
  <si>
    <t>GORIZIA</t>
  </si>
  <si>
    <t>San Gimignano</t>
  </si>
  <si>
    <t>ERMINI Davide</t>
  </si>
  <si>
    <t>MUTO Pasquale</t>
  </si>
  <si>
    <t>CARTA M. Cristina</t>
  </si>
  <si>
    <t>CARINOLA</t>
  </si>
  <si>
    <t>PESCARA</t>
  </si>
  <si>
    <t>BRESCIA</t>
  </si>
  <si>
    <t>BUZI Julian</t>
  </si>
  <si>
    <t>SFAPP CASAL DEL MARMO DGF</t>
  </si>
  <si>
    <t>MARSALA Giuseppe</t>
  </si>
  <si>
    <t>VITERBO</t>
  </si>
  <si>
    <t>MONZA</t>
  </si>
  <si>
    <t xml:space="preserve">PRAP LOMBARDIA                                 </t>
  </si>
  <si>
    <t xml:space="preserve">CC ALESSANDRIA </t>
  </si>
  <si>
    <t xml:space="preserve">PRAP PIEMONTE, LIGURIA e VALLE D'AOSTA     </t>
  </si>
  <si>
    <t>CHIETI</t>
  </si>
  <si>
    <t>PAPA Roberta</t>
  </si>
  <si>
    <t>GORI G.E.F.</t>
  </si>
  <si>
    <t>VENTURA</t>
  </si>
  <si>
    <t>CARDIA Pierangela</t>
  </si>
  <si>
    <t>Firenze sollicciano</t>
  </si>
  <si>
    <t>D'AMBRA Giovanni</t>
  </si>
  <si>
    <t>DELL'ANNA C.</t>
  </si>
  <si>
    <t>NOCERA A.</t>
  </si>
  <si>
    <t>FIGUS Michele</t>
  </si>
  <si>
    <t>GAMBACORTA S.</t>
  </si>
  <si>
    <t>OSAS P.</t>
  </si>
  <si>
    <t>MAROTTA A</t>
  </si>
  <si>
    <t>BARBACANE</t>
  </si>
  <si>
    <t>CALABRO' A.</t>
  </si>
  <si>
    <t>CC ASCOLI PICENO</t>
  </si>
  <si>
    <t>LA MATTINA V.</t>
  </si>
  <si>
    <t>CC REBIBBIA NC</t>
  </si>
  <si>
    <t>SOBACCHI D</t>
  </si>
  <si>
    <t>AGRIGENTO</t>
  </si>
  <si>
    <t>CR VERZIANO</t>
  </si>
  <si>
    <t>vigevano</t>
  </si>
  <si>
    <t>brescia verziano</t>
  </si>
  <si>
    <t>Agrigento</t>
  </si>
  <si>
    <t>Nuoro</t>
  </si>
  <si>
    <t>BOLZANO</t>
  </si>
  <si>
    <t>TOLMEZZO</t>
  </si>
  <si>
    <t>cuneo</t>
  </si>
  <si>
    <t>ASTI</t>
  </si>
  <si>
    <t>NOVARA</t>
  </si>
  <si>
    <t>SPOLETO</t>
  </si>
  <si>
    <t>Roma Rebibbia NC</t>
  </si>
  <si>
    <t>LA PUMA  A.</t>
  </si>
  <si>
    <t>DI GIOSIO A.</t>
  </si>
  <si>
    <t>GENOVA MARASSI</t>
  </si>
  <si>
    <t>CAGLIARI CC</t>
  </si>
  <si>
    <t>VELLETRI</t>
  </si>
  <si>
    <t>TOURE A</t>
  </si>
  <si>
    <t>SPAGNA</t>
  </si>
  <si>
    <t xml:space="preserve"> MUGA BERROCAL PERCY ANTHONY</t>
  </si>
  <si>
    <t>PERUGIA</t>
  </si>
  <si>
    <t>OUNIA SAIF EDIN</t>
  </si>
  <si>
    <t>MNAOUAR WADIE</t>
  </si>
  <si>
    <t>TREVISO</t>
  </si>
  <si>
    <t>VERONA</t>
  </si>
  <si>
    <t>VENEZIA CC</t>
  </si>
  <si>
    <t>TRENTO</t>
  </si>
  <si>
    <t>PISA</t>
  </si>
  <si>
    <t>NIGERIA</t>
  </si>
  <si>
    <t>ADEFIL JOHN</t>
  </si>
  <si>
    <t>AUGUSTA</t>
  </si>
  <si>
    <t>RAGUSA CC</t>
  </si>
  <si>
    <t>CARLING Neculai</t>
  </si>
  <si>
    <t>OUATTARA C.</t>
  </si>
  <si>
    <t>NOAM A</t>
  </si>
  <si>
    <t xml:space="preserve">DI NOIA </t>
  </si>
  <si>
    <t>NICOSIA</t>
  </si>
  <si>
    <t>EZE HENRY</t>
  </si>
  <si>
    <t>OLIVAREZ M.I.</t>
  </si>
  <si>
    <t>D'AMATO Simone</t>
  </si>
  <si>
    <t>SCARPA D.</t>
  </si>
  <si>
    <r>
      <t xml:space="preserve">MILANA </t>
    </r>
    <r>
      <rPr>
        <sz val="8"/>
        <color theme="1"/>
        <rFont val="Calibri"/>
        <family val="2"/>
        <scheme val="minor"/>
      </rPr>
      <t>Massimiliano</t>
    </r>
  </si>
  <si>
    <t>CR ALGHERO</t>
  </si>
  <si>
    <t>CC CAGLIARI</t>
  </si>
  <si>
    <t>CR IS ARENAS</t>
  </si>
  <si>
    <t>CR ISILI</t>
  </si>
  <si>
    <t>CC  LANUSEI</t>
  </si>
  <si>
    <t>CR MAMONE</t>
  </si>
  <si>
    <t xml:space="preserve"> CC NUORO</t>
  </si>
  <si>
    <t>CR  ORISTANO</t>
  </si>
  <si>
    <t>DREI Natalia</t>
  </si>
  <si>
    <t>OBUSEH Exodus</t>
  </si>
  <si>
    <t>CC TRAPANI</t>
  </si>
  <si>
    <t>CR REBIBBIA</t>
  </si>
  <si>
    <t>COSENTINO Cataldo</t>
  </si>
  <si>
    <t>BERNINI Vincenzo</t>
  </si>
  <si>
    <t>TAGLIALATELA S</t>
  </si>
  <si>
    <t>CCM VENEZIA</t>
  </si>
  <si>
    <t>MATRIZI N</t>
  </si>
  <si>
    <t>EL MADOUN Tarik</t>
  </si>
  <si>
    <t>FERRIGNO</t>
  </si>
  <si>
    <t>SERGI</t>
  </si>
  <si>
    <t>LOPICCOLO</t>
  </si>
  <si>
    <t>DE SIMONE</t>
  </si>
  <si>
    <t>CAPODICI</t>
  </si>
  <si>
    <t>CANGEMI</t>
  </si>
  <si>
    <t>MONTALBANO</t>
  </si>
  <si>
    <t>FARAONE</t>
  </si>
  <si>
    <t>URSO</t>
  </si>
  <si>
    <t>PIAZZA</t>
  </si>
  <si>
    <t>PIAZZA MARIANNA</t>
  </si>
  <si>
    <t>MARTORANA</t>
  </si>
  <si>
    <t>CONTI</t>
  </si>
  <si>
    <t>GRECO</t>
  </si>
  <si>
    <t>AGOSTINI</t>
  </si>
  <si>
    <t>GENNARO S.</t>
  </si>
  <si>
    <t>TUMMINELLO</t>
  </si>
  <si>
    <t>AVINO</t>
  </si>
  <si>
    <t>FATO</t>
  </si>
  <si>
    <t>AIUTO</t>
  </si>
  <si>
    <t>ORTESI</t>
  </si>
  <si>
    <t>MAMELI</t>
  </si>
  <si>
    <t>ODDO M</t>
  </si>
  <si>
    <t>TRANCHINA E.</t>
  </si>
  <si>
    <t>SIBILIO Michele</t>
  </si>
  <si>
    <t>CASTALDO Luigi</t>
  </si>
  <si>
    <t>LAURENZA S</t>
  </si>
  <si>
    <t>GALLO</t>
  </si>
  <si>
    <t>ARMETTA</t>
  </si>
  <si>
    <t>DE VITA R.</t>
  </si>
  <si>
    <t>JOSHUA P</t>
  </si>
  <si>
    <t>EHIZEBATA Andrew</t>
  </si>
  <si>
    <t>DI ANTONIO G</t>
  </si>
  <si>
    <t>DE NITTO</t>
  </si>
  <si>
    <t>NOTARIANNI</t>
  </si>
  <si>
    <t>CERRA</t>
  </si>
  <si>
    <t>VACCA</t>
  </si>
  <si>
    <t>IANDIORIO</t>
  </si>
  <si>
    <t>FALCO</t>
  </si>
  <si>
    <t>DEL NIGRO</t>
  </si>
  <si>
    <t>CORRADINO</t>
  </si>
  <si>
    <t>REDOUANE</t>
  </si>
  <si>
    <t>ROSSETTI</t>
  </si>
  <si>
    <t>DI DARIO B.</t>
  </si>
  <si>
    <t>OHENHEN</t>
  </si>
  <si>
    <t>CARUSO Vincenzo</t>
  </si>
  <si>
    <t>DE VITA P</t>
  </si>
  <si>
    <t>SILVA DOS SANTOS</t>
  </si>
  <si>
    <t>VITALE</t>
  </si>
  <si>
    <t>LO MASTO E</t>
  </si>
  <si>
    <t>LIGUORO A</t>
  </si>
  <si>
    <t>CR ORISTANO</t>
  </si>
  <si>
    <t>BAYE C.</t>
  </si>
  <si>
    <t>SGAIER T.</t>
  </si>
  <si>
    <t>APOLLONIA</t>
  </si>
  <si>
    <t>VITOLO N.</t>
  </si>
  <si>
    <t>RIZZI Andrea</t>
  </si>
  <si>
    <t>BLUMETTI A.</t>
  </si>
  <si>
    <t>SUNDAY</t>
  </si>
  <si>
    <t>THOMAS</t>
  </si>
  <si>
    <t>SENEGAL</t>
  </si>
  <si>
    <t>QUERIN Giulia</t>
  </si>
  <si>
    <t>MUGA BERROCAL</t>
  </si>
  <si>
    <t xml:space="preserve">MUGA BERROCAL PERCY ANTHONY 01-FEB-88  ESTERO CIRCONDARIALE </t>
  </si>
  <si>
    <t>AMMENDOLA</t>
  </si>
  <si>
    <t xml:space="preserve">GUARINI </t>
  </si>
  <si>
    <t>REHMAN</t>
  </si>
  <si>
    <t>RAGOZZINO</t>
  </si>
  <si>
    <t>LEON DROGUETT</t>
  </si>
  <si>
    <t>CAVA</t>
  </si>
  <si>
    <t>BENEVENTO</t>
  </si>
  <si>
    <t>EGBUJE</t>
  </si>
  <si>
    <t>BANCUTA</t>
  </si>
  <si>
    <t>CARUSO</t>
  </si>
  <si>
    <t>ALTRUDA</t>
  </si>
  <si>
    <t>VALENZANO L</t>
  </si>
  <si>
    <t>MARTELLACCI</t>
  </si>
  <si>
    <t>SEDIC</t>
  </si>
  <si>
    <t>PASCUCCI</t>
  </si>
  <si>
    <t>LA RANA S</t>
  </si>
  <si>
    <t>DI MARIA S</t>
  </si>
  <si>
    <t>RONALDO</t>
  </si>
  <si>
    <t>SELMI</t>
  </si>
  <si>
    <t>EL ANOUALY</t>
  </si>
  <si>
    <t>GERMINI</t>
  </si>
  <si>
    <t>URPI</t>
  </si>
  <si>
    <t>PICCHETTI A</t>
  </si>
  <si>
    <t>MANZA</t>
  </si>
  <si>
    <t>ARJOUNE</t>
  </si>
  <si>
    <t>MANDELLI</t>
  </si>
  <si>
    <t>GAITO</t>
  </si>
  <si>
    <t xml:space="preserve">DALL'AMICO </t>
  </si>
  <si>
    <t>LOMBARDO</t>
  </si>
  <si>
    <t>D'AMATO</t>
  </si>
  <si>
    <t>GILANI</t>
  </si>
  <si>
    <t>RUSSO</t>
  </si>
  <si>
    <t>CAVALIERE</t>
  </si>
  <si>
    <t>VENTURI</t>
  </si>
  <si>
    <t>ZIZZARI</t>
  </si>
  <si>
    <t>PIETRAGALLA</t>
  </si>
  <si>
    <t>RICCI</t>
  </si>
  <si>
    <t>GHIONZOLI</t>
  </si>
  <si>
    <t>CURINI</t>
  </si>
  <si>
    <t>CCF REBIBBIA ROMA</t>
  </si>
  <si>
    <t>CHIARELLO</t>
  </si>
  <si>
    <t>CARDONE</t>
  </si>
  <si>
    <t>MUSOINE</t>
  </si>
  <si>
    <t>HAILESELASIE</t>
  </si>
  <si>
    <t>GAGLIONR</t>
  </si>
  <si>
    <t>IORI</t>
  </si>
  <si>
    <t>LA SPEZIA</t>
  </si>
  <si>
    <t>EL IDRISSI</t>
  </si>
  <si>
    <t>TARANTINO</t>
  </si>
  <si>
    <t>RIZZUTO</t>
  </si>
  <si>
    <t>ROSSI</t>
  </si>
  <si>
    <t>MONTINARO</t>
  </si>
  <si>
    <t>EL AMMARY</t>
  </si>
  <si>
    <t>KAMLI</t>
  </si>
  <si>
    <t>CAMMERIERI</t>
  </si>
  <si>
    <t>LABATE</t>
  </si>
  <si>
    <t>BRACONI</t>
  </si>
  <si>
    <t>BORRELLI</t>
  </si>
  <si>
    <t>DI FATTA</t>
  </si>
  <si>
    <t>PRATO</t>
  </si>
  <si>
    <t>ERAMO</t>
  </si>
  <si>
    <t>BAKAR</t>
  </si>
  <si>
    <t>KHALIFI</t>
  </si>
  <si>
    <t>CASTILLO GARCIA</t>
  </si>
  <si>
    <t>OZOEJIM</t>
  </si>
  <si>
    <t>RAMOS SOARES</t>
  </si>
  <si>
    <t>NAPOLITANO</t>
  </si>
  <si>
    <t>ZINFOLLINO</t>
  </si>
  <si>
    <t>STEVANOVIC</t>
  </si>
  <si>
    <t>PROIETTI DIVI</t>
  </si>
  <si>
    <t>DE LUCA</t>
  </si>
  <si>
    <t>MANGIAPIA</t>
  </si>
  <si>
    <t>DEL MASTRO</t>
  </si>
  <si>
    <t>Gramillano</t>
  </si>
  <si>
    <t>RICATTI</t>
  </si>
  <si>
    <t>MARDY</t>
  </si>
  <si>
    <t>RANDAZZO</t>
  </si>
  <si>
    <t>FRAGALE</t>
  </si>
  <si>
    <t>PRAP CAGLIARI</t>
  </si>
  <si>
    <t>LEVRONE</t>
  </si>
  <si>
    <t>CASTILLO MERINO</t>
  </si>
  <si>
    <t>INZERRA</t>
  </si>
  <si>
    <t>ESPOSITO</t>
  </si>
  <si>
    <t>ABO ZEID RASHID</t>
  </si>
  <si>
    <t>COPPOLELLI</t>
  </si>
  <si>
    <t>BRAIATI</t>
  </si>
  <si>
    <t>ZAPPULA</t>
  </si>
  <si>
    <t>FRATULLO</t>
  </si>
  <si>
    <t>LAUDADIO</t>
  </si>
  <si>
    <t>ALGERI</t>
  </si>
  <si>
    <t>AMURA</t>
  </si>
  <si>
    <t>SCALICI</t>
  </si>
  <si>
    <t>VILLA</t>
  </si>
  <si>
    <t>PAPPALARDO</t>
  </si>
  <si>
    <t>RAIMONDI</t>
  </si>
  <si>
    <t>AMATO</t>
  </si>
  <si>
    <t>MALLARDO</t>
  </si>
  <si>
    <t>FIKIRI</t>
  </si>
  <si>
    <t>LANCELLOTTI</t>
  </si>
  <si>
    <t>crispino</t>
  </si>
  <si>
    <t>vassallo</t>
  </si>
  <si>
    <t>scalise</t>
  </si>
  <si>
    <t>mugnos</t>
  </si>
  <si>
    <t>russo</t>
  </si>
  <si>
    <t>valente</t>
  </si>
  <si>
    <t>pardea</t>
  </si>
  <si>
    <t>ruocco</t>
  </si>
  <si>
    <t>chiarella</t>
  </si>
  <si>
    <t>guglielmi</t>
  </si>
  <si>
    <t>noto</t>
  </si>
  <si>
    <t>artisi</t>
  </si>
  <si>
    <t>bevinetto</t>
  </si>
  <si>
    <t>breglia</t>
  </si>
  <si>
    <t>palermo lorusso</t>
  </si>
  <si>
    <t>saviano sal</t>
  </si>
  <si>
    <t>CRO VENEZIA</t>
  </si>
  <si>
    <t>gironi</t>
  </si>
  <si>
    <t>ciappa</t>
  </si>
  <si>
    <t>balato</t>
  </si>
  <si>
    <t>taka</t>
  </si>
  <si>
    <t>abdrrhima</t>
  </si>
  <si>
    <t>riviera</t>
  </si>
  <si>
    <t>marfani</t>
  </si>
  <si>
    <t>boicu</t>
  </si>
  <si>
    <t>sirbu</t>
  </si>
  <si>
    <t>anzani</t>
  </si>
  <si>
    <t>baltic</t>
  </si>
  <si>
    <t>pupella</t>
  </si>
  <si>
    <t>dantone</t>
  </si>
  <si>
    <t>saber</t>
  </si>
  <si>
    <t>salici</t>
  </si>
  <si>
    <t>abdelwanis</t>
  </si>
  <si>
    <t>faiello</t>
  </si>
  <si>
    <t>saponaro</t>
  </si>
  <si>
    <t>santachiara</t>
  </si>
  <si>
    <t>ciccarelli</t>
  </si>
  <si>
    <t>romano</t>
  </si>
  <si>
    <t>pietromatera</t>
  </si>
  <si>
    <t>LOCRI</t>
  </si>
  <si>
    <t>FIRENZE SOLLICCIANO</t>
  </si>
  <si>
    <t>longobardi</t>
  </si>
  <si>
    <t>bettini</t>
  </si>
  <si>
    <t>POTENZA</t>
  </si>
  <si>
    <t>Palermo lorusso</t>
  </si>
  <si>
    <t>ISILI</t>
  </si>
  <si>
    <t>said</t>
  </si>
  <si>
    <t>d'angelo</t>
  </si>
  <si>
    <t>moltisanti</t>
  </si>
  <si>
    <t>beltrami</t>
  </si>
  <si>
    <t>beleshi</t>
  </si>
  <si>
    <t>fragale</t>
  </si>
  <si>
    <t>sorrentino</t>
  </si>
  <si>
    <t>pagliarelli</t>
  </si>
  <si>
    <t>distribuiti in</t>
  </si>
  <si>
    <t>costea</t>
  </si>
  <si>
    <t>lauria</t>
  </si>
  <si>
    <t>la valle</t>
  </si>
  <si>
    <t>uccellatore</t>
  </si>
  <si>
    <t>grieco</t>
  </si>
  <si>
    <t>cirillo</t>
  </si>
  <si>
    <t>COSENZA</t>
  </si>
  <si>
    <t>CR ROSSANO</t>
  </si>
  <si>
    <t>PRAP NAPOLI</t>
  </si>
  <si>
    <t>CC ARIANO IRPINO</t>
  </si>
  <si>
    <t>PRAP BOLOGNA</t>
  </si>
  <si>
    <t>CC COSENZA</t>
  </si>
  <si>
    <t>CR ANCONA BARCAGLIONE</t>
  </si>
  <si>
    <t>ISERNIA</t>
  </si>
  <si>
    <t>LARINO</t>
  </si>
  <si>
    <t>CC III CASA REBIBBIA</t>
  </si>
  <si>
    <t>CC BRESCIA CANTON MOMB</t>
  </si>
  <si>
    <t xml:space="preserve">PRAP TORINO </t>
  </si>
  <si>
    <t>PRAP BARI</t>
  </si>
  <si>
    <t>TURI</t>
  </si>
  <si>
    <t>SAN SEVERO</t>
  </si>
  <si>
    <t>TARANTO</t>
  </si>
  <si>
    <t>LANUSEI</t>
  </si>
  <si>
    <t>MAMONE</t>
  </si>
  <si>
    <t>PRAP PALERMO</t>
  </si>
  <si>
    <t>ENNA</t>
  </si>
  <si>
    <t>PIAZZA ARMERINA</t>
  </si>
  <si>
    <t>PRAP FIRENZE</t>
  </si>
  <si>
    <t>PRAP PADOVA</t>
  </si>
  <si>
    <t>distrubuiti in</t>
  </si>
  <si>
    <t>Istituti Penitenziari su 190</t>
  </si>
  <si>
    <t>natalizi</t>
  </si>
  <si>
    <t>santarelli</t>
  </si>
  <si>
    <t>minestrini</t>
  </si>
  <si>
    <t xml:space="preserve">perone </t>
  </si>
  <si>
    <t>calzetta</t>
  </si>
  <si>
    <t>oddo</t>
  </si>
  <si>
    <t>la mattina</t>
  </si>
  <si>
    <t>Istituti Penitenziari ed articolazioni A.P. su un totale di  203</t>
  </si>
  <si>
    <t>VELLA</t>
  </si>
  <si>
    <t>GARGANI</t>
  </si>
  <si>
    <t>BRUCCHIETTI</t>
  </si>
  <si>
    <t>CICCONE</t>
  </si>
  <si>
    <t>GIACOPELLO</t>
  </si>
  <si>
    <t>ZAZZERA</t>
  </si>
  <si>
    <t>LICARI</t>
  </si>
  <si>
    <t>MASTRODONATO</t>
  </si>
  <si>
    <t>DALL'OCA</t>
  </si>
  <si>
    <t>CAMONES</t>
  </si>
  <si>
    <t>ARREDONDO</t>
  </si>
  <si>
    <t>DI MARIA</t>
  </si>
  <si>
    <t>CESARANO</t>
  </si>
  <si>
    <t>CALLEGARO</t>
  </si>
  <si>
    <t>TUBITO</t>
  </si>
  <si>
    <t>TAMIMI</t>
  </si>
  <si>
    <t>ANNUNZIATA</t>
  </si>
  <si>
    <t>FRANZESE</t>
  </si>
  <si>
    <t>MONTE</t>
  </si>
  <si>
    <t>TODISCO</t>
  </si>
  <si>
    <t>PISCOPO</t>
  </si>
  <si>
    <t>ANDREACCHIO</t>
  </si>
  <si>
    <t>IBRAHIM</t>
  </si>
  <si>
    <t>PRESUTTI</t>
  </si>
  <si>
    <t>LANCIOTTI</t>
  </si>
  <si>
    <t>PESCE</t>
  </si>
  <si>
    <t>quarta</t>
  </si>
  <si>
    <t>sciluffo</t>
  </si>
  <si>
    <t>VOLPE</t>
  </si>
  <si>
    <t>PAVONE</t>
  </si>
  <si>
    <t>LO VECCHIO</t>
  </si>
  <si>
    <t>MINISTERO</t>
  </si>
  <si>
    <t>TIROZZI</t>
  </si>
  <si>
    <t>TAMANTI</t>
  </si>
  <si>
    <t>CARBONETTI</t>
  </si>
  <si>
    <t>DI DOMENICO</t>
  </si>
  <si>
    <t>VARANO</t>
  </si>
  <si>
    <t>CAPUTO</t>
  </si>
  <si>
    <t>IACOBUCCI</t>
  </si>
  <si>
    <t>FRANCONE</t>
  </si>
  <si>
    <t>PEPE</t>
  </si>
  <si>
    <t>TINELLI</t>
  </si>
  <si>
    <t>CIRILLO</t>
  </si>
  <si>
    <t>ROVETTO</t>
  </si>
  <si>
    <t>CHILI</t>
  </si>
  <si>
    <t>D'AMBROSIO</t>
  </si>
  <si>
    <t>FERRETTI</t>
  </si>
  <si>
    <t>PETITO</t>
  </si>
  <si>
    <t>PERNIOLA</t>
  </si>
  <si>
    <t>IOVINE</t>
  </si>
  <si>
    <t>DE LA CRUZ</t>
  </si>
  <si>
    <t>BOUSSYAR</t>
  </si>
  <si>
    <t>TODRI</t>
  </si>
  <si>
    <t>IOZZO</t>
  </si>
  <si>
    <t>ALLMETA</t>
  </si>
  <si>
    <t>ZOPPINI</t>
  </si>
  <si>
    <t>FRAILIS</t>
  </si>
  <si>
    <t>ROBINZON</t>
  </si>
  <si>
    <t>PASCALE COST</t>
  </si>
  <si>
    <t>BERARDINETTI</t>
  </si>
  <si>
    <t>GERARDI</t>
  </si>
  <si>
    <t>PORROVECCHIO</t>
  </si>
  <si>
    <t>D'ARRIGO</t>
  </si>
  <si>
    <t>TALANTI</t>
  </si>
  <si>
    <t>ANGARANO</t>
  </si>
  <si>
    <t>CASSANO</t>
  </si>
  <si>
    <t>RUSSELLO</t>
  </si>
  <si>
    <t>MAZZEI</t>
  </si>
  <si>
    <t>TRIVIERI</t>
  </si>
  <si>
    <t>SAPONARO</t>
  </si>
  <si>
    <t>ORBANI</t>
  </si>
  <si>
    <t>CULCEAN</t>
  </si>
  <si>
    <t>GOZZO</t>
  </si>
  <si>
    <t>AURILIO</t>
  </si>
  <si>
    <t>CHEN</t>
  </si>
  <si>
    <t>ABDELFATTH</t>
  </si>
  <si>
    <t>MASCARO</t>
  </si>
  <si>
    <t>DI CATALDO</t>
  </si>
  <si>
    <t>TUDA</t>
  </si>
  <si>
    <t>DRENI</t>
  </si>
  <si>
    <t>VACCARO</t>
  </si>
  <si>
    <t>SINGHTEH</t>
  </si>
  <si>
    <t>CIOBANU V</t>
  </si>
  <si>
    <t>MIHIJIR</t>
  </si>
  <si>
    <t>GRIMALDI</t>
  </si>
  <si>
    <t>RIZZO</t>
  </si>
  <si>
    <t>ELEFANTE</t>
  </si>
  <si>
    <t>PEZZELLA</t>
  </si>
  <si>
    <t>SCIALLA</t>
  </si>
  <si>
    <t>PICCOLO</t>
  </si>
  <si>
    <t>DI TOMO</t>
  </si>
  <si>
    <t>D'URSO</t>
  </si>
  <si>
    <t>TANZI</t>
  </si>
  <si>
    <t>NOLENTINI</t>
  </si>
  <si>
    <t>NAPOLI POGGIOREALE</t>
  </si>
  <si>
    <t>LA ROCCA</t>
  </si>
  <si>
    <t>PERROTTA</t>
  </si>
  <si>
    <t>FORMISANO</t>
  </si>
  <si>
    <t>ATTI</t>
  </si>
  <si>
    <t xml:space="preserve">IZQUIETA </t>
  </si>
  <si>
    <t>SAVIO</t>
  </si>
  <si>
    <t>COLELLA</t>
  </si>
  <si>
    <t>CASADEI</t>
  </si>
  <si>
    <t>ASCONE</t>
  </si>
  <si>
    <t>VERDONE</t>
  </si>
  <si>
    <t>ZOLLO</t>
  </si>
  <si>
    <t>NAPOLI SECONDIGLIANO</t>
  </si>
  <si>
    <t>BREGLIA</t>
  </si>
  <si>
    <t>SOTO</t>
  </si>
  <si>
    <t>MASTRACCHIO</t>
  </si>
  <si>
    <t>GORIZIANO</t>
  </si>
  <si>
    <t>CAROLLO</t>
  </si>
  <si>
    <t>CHIANESE</t>
  </si>
  <si>
    <t>FUSCO</t>
  </si>
  <si>
    <t>ZAGO</t>
  </si>
  <si>
    <t>LA LICATA</t>
  </si>
  <si>
    <t>CAPASSO</t>
  </si>
  <si>
    <t>QUARTA</t>
  </si>
  <si>
    <t>FLAGGIELLO</t>
  </si>
  <si>
    <t>POMPONIO</t>
  </si>
  <si>
    <t>DE LEO</t>
  </si>
  <si>
    <t>IACONIS</t>
  </si>
  <si>
    <t>EL MAZIL</t>
  </si>
  <si>
    <t>YAHYAWI</t>
  </si>
  <si>
    <t>FARAJI</t>
  </si>
  <si>
    <t>BOVO</t>
  </si>
  <si>
    <t>SABBATUCCI</t>
  </si>
  <si>
    <t>BARONE</t>
  </si>
  <si>
    <t>GENTILE</t>
  </si>
  <si>
    <t>POLIZZI</t>
  </si>
  <si>
    <t>SINDACO</t>
  </si>
  <si>
    <t>CARBONARA</t>
  </si>
  <si>
    <t>BINAGGIA</t>
  </si>
  <si>
    <t>COPPOLA</t>
  </si>
  <si>
    <t>CAPPELLANO</t>
  </si>
  <si>
    <t>de cesaris</t>
  </si>
  <si>
    <t>trapani</t>
  </si>
  <si>
    <t>vinzi</t>
  </si>
  <si>
    <t>UDINE</t>
  </si>
  <si>
    <t>MARCHETTI</t>
  </si>
  <si>
    <t>MANNEH</t>
  </si>
  <si>
    <t>FERRI</t>
  </si>
  <si>
    <t>DI ROBERTO</t>
  </si>
  <si>
    <t>BOUSRAIA</t>
  </si>
  <si>
    <t>TORTORA</t>
  </si>
  <si>
    <t>PERRI</t>
  </si>
  <si>
    <t>CORRADO</t>
  </si>
  <si>
    <t>CUSIMANO</t>
  </si>
  <si>
    <t>ISLAMI</t>
  </si>
  <si>
    <t>BOTTA</t>
  </si>
  <si>
    <t>BORTONE</t>
  </si>
  <si>
    <t>CARIDI</t>
  </si>
  <si>
    <t>KRSTIC</t>
  </si>
  <si>
    <t>BUSCO</t>
  </si>
  <si>
    <t>MINUTOLO</t>
  </si>
  <si>
    <t>FONTANA</t>
  </si>
  <si>
    <t>DI MAGGIO</t>
  </si>
  <si>
    <t>OBAZELU</t>
  </si>
  <si>
    <t>EPIFANI</t>
  </si>
  <si>
    <t>GENOVA</t>
  </si>
  <si>
    <t>PROVENZANO</t>
  </si>
  <si>
    <t>MADONIA</t>
  </si>
  <si>
    <t>SANTORO</t>
  </si>
  <si>
    <t>ARTISI</t>
  </si>
  <si>
    <t>NOTO</t>
  </si>
  <si>
    <t>BEVINETTO</t>
  </si>
  <si>
    <t>mehdi</t>
  </si>
  <si>
    <t>berrenem</t>
  </si>
  <si>
    <t>papagni</t>
  </si>
  <si>
    <t>wassil</t>
  </si>
  <si>
    <t>DUCHINI</t>
  </si>
  <si>
    <t>YAAKOUBI</t>
  </si>
  <si>
    <t>EIGBOKHAN</t>
  </si>
  <si>
    <t>CHIRIKI</t>
  </si>
  <si>
    <t>OKPUZOR</t>
  </si>
  <si>
    <t>CAIA</t>
  </si>
  <si>
    <t>CATANIA BICOCCA</t>
  </si>
  <si>
    <t>zuppulla</t>
  </si>
  <si>
    <t>trantino</t>
  </si>
  <si>
    <t>PACITTO</t>
  </si>
  <si>
    <t>ARGENTI</t>
  </si>
  <si>
    <t>VEIZI</t>
  </si>
  <si>
    <t>GIACCHETTA</t>
  </si>
  <si>
    <t>DEGLIESPOSITI</t>
  </si>
  <si>
    <t>GALLETTI</t>
  </si>
  <si>
    <t>SAQIB</t>
  </si>
  <si>
    <t>NEFZAOUI</t>
  </si>
  <si>
    <t>MARANCEA</t>
  </si>
  <si>
    <t>CUPIDO</t>
  </si>
  <si>
    <t>ALTIMARI</t>
  </si>
  <si>
    <t>RUBERTI</t>
  </si>
  <si>
    <t>GIALLANTINI</t>
  </si>
  <si>
    <t>MOUKSID</t>
  </si>
  <si>
    <t>ROMA BEBIBBIA FEMMNILE</t>
  </si>
  <si>
    <t>CIURAR</t>
  </si>
  <si>
    <t>GALLUCCIO</t>
  </si>
  <si>
    <t>IULIANO</t>
  </si>
  <si>
    <t>BOCCIA</t>
  </si>
  <si>
    <t>FRANCO</t>
  </si>
  <si>
    <t>SOLDANI</t>
  </si>
  <si>
    <t>EL ASSOULI</t>
  </si>
  <si>
    <t>COLELLA EDUARDO</t>
  </si>
  <si>
    <t>APREA</t>
  </si>
  <si>
    <t>GASPA</t>
  </si>
  <si>
    <t>BELCARI</t>
  </si>
  <si>
    <t>SACCO</t>
  </si>
  <si>
    <t>AVERSA</t>
  </si>
  <si>
    <t>BISESTI</t>
  </si>
  <si>
    <t>GESMUNDO</t>
  </si>
  <si>
    <t>MALTEMPO</t>
  </si>
  <si>
    <t>CILENTE</t>
  </si>
  <si>
    <t>SILLA</t>
  </si>
  <si>
    <t>GUARRAIA</t>
  </si>
  <si>
    <t>NASO</t>
  </si>
  <si>
    <t>VILLELLA</t>
  </si>
  <si>
    <t>AADI</t>
  </si>
  <si>
    <t>ELGENTI</t>
  </si>
  <si>
    <t>SPARAPANO</t>
  </si>
  <si>
    <t>PALMA</t>
  </si>
  <si>
    <t>MORTO DOPO ESSERE STATO SCARCERATO</t>
  </si>
  <si>
    <t>CAPPUCCINI</t>
  </si>
  <si>
    <t>SORIANO</t>
  </si>
  <si>
    <t>BARBONA</t>
  </si>
  <si>
    <t>PAGNOZZI</t>
  </si>
  <si>
    <t>SPADAVECCHIA</t>
  </si>
  <si>
    <t>BERARDI</t>
  </si>
  <si>
    <t>EL GHADIRA</t>
  </si>
  <si>
    <t>GENZONE</t>
  </si>
  <si>
    <t>ARNONE</t>
  </si>
  <si>
    <t>PETRILLO</t>
  </si>
  <si>
    <t>CHIUMENTO</t>
  </si>
  <si>
    <t>TOBBIA</t>
  </si>
  <si>
    <t>BALDASSARRA A.</t>
  </si>
  <si>
    <t>sant'angelo dei lombardi</t>
  </si>
  <si>
    <t>ANSALONI</t>
  </si>
  <si>
    <t>CEDANO GONZALES</t>
  </si>
  <si>
    <t>FERRARA</t>
  </si>
  <si>
    <t>CCF REBIBBIA</t>
  </si>
  <si>
    <t>BIANCO</t>
  </si>
  <si>
    <t>PRAP</t>
  </si>
  <si>
    <t>BALDI</t>
  </si>
  <si>
    <t>POPOLO</t>
  </si>
  <si>
    <t>GARGANO</t>
  </si>
  <si>
    <t>CC ROVIGO</t>
  </si>
  <si>
    <t>SOLOPERTO</t>
  </si>
  <si>
    <t>SKHIR</t>
  </si>
  <si>
    <t>AHAMMAD</t>
  </si>
  <si>
    <t>PERRONE</t>
  </si>
  <si>
    <t>FOTI</t>
  </si>
  <si>
    <t>FRANCHITTO</t>
  </si>
  <si>
    <t>BENCHERI</t>
  </si>
  <si>
    <t>COZZIO</t>
  </si>
  <si>
    <t xml:space="preserve">MOHAMED ELSAID </t>
  </si>
  <si>
    <t>BROSCO</t>
  </si>
  <si>
    <t>MALVINA</t>
  </si>
  <si>
    <t>AHMETOVIC</t>
  </si>
  <si>
    <t>OPREA</t>
  </si>
  <si>
    <t>TURTURRO</t>
  </si>
  <si>
    <t>CORMIO</t>
  </si>
  <si>
    <t>DI BISCIEGLIE</t>
  </si>
  <si>
    <t>DELL'OLIO</t>
  </si>
  <si>
    <t>lombardi</t>
  </si>
  <si>
    <t>ELENCO POSITIVI DAP</t>
  </si>
  <si>
    <t>UCD</t>
  </si>
  <si>
    <t>DGPR</t>
  </si>
  <si>
    <t>DGDT</t>
  </si>
  <si>
    <t>DGF</t>
  </si>
  <si>
    <t>UFFICIO II</t>
  </si>
  <si>
    <t>UFFICIO III</t>
  </si>
  <si>
    <t>C.O.N.</t>
  </si>
  <si>
    <t>VITA</t>
  </si>
  <si>
    <t>MENELAO</t>
  </si>
  <si>
    <t>USPEV</t>
  </si>
  <si>
    <t>SANNIBALE</t>
  </si>
  <si>
    <t>S.I.P.</t>
  </si>
  <si>
    <t>LABORADORIO DNA REBIBBIA</t>
  </si>
  <si>
    <t>DNAA MUSEO CRIMINOLOGIUCO</t>
  </si>
  <si>
    <t>AUTOPARCO DAP</t>
  </si>
  <si>
    <t>FIAMME AZZURRE</t>
  </si>
  <si>
    <t>TOTALE PERSONALE DAP</t>
  </si>
  <si>
    <t>TOTALE MINISTERO</t>
  </si>
  <si>
    <t>VULCANO</t>
  </si>
  <si>
    <t>FESTANTE</t>
  </si>
  <si>
    <t>LIGUORI</t>
  </si>
  <si>
    <t>DI COSTANZO</t>
  </si>
  <si>
    <t>CIMMINO</t>
  </si>
  <si>
    <t>CALABRESE</t>
  </si>
  <si>
    <t>DIANA</t>
  </si>
  <si>
    <t>TERAMO</t>
  </si>
  <si>
    <t>CIANCIOSI</t>
  </si>
  <si>
    <t>ASCOLI PICENO</t>
  </si>
  <si>
    <t>RASETTI</t>
  </si>
  <si>
    <t>SELVAGGIO</t>
  </si>
  <si>
    <t>SFAPP via di Brava</t>
  </si>
  <si>
    <t>TRANI</t>
  </si>
  <si>
    <t>NUGNES</t>
  </si>
  <si>
    <t>UFFICIO iv</t>
  </si>
  <si>
    <t>IMPERATO</t>
  </si>
  <si>
    <t>lucca</t>
  </si>
  <si>
    <t>SCICCHITANO</t>
  </si>
  <si>
    <t xml:space="preserve">CIOFFI </t>
  </si>
  <si>
    <t>NIC</t>
  </si>
  <si>
    <t>TROISO</t>
  </si>
  <si>
    <t>CARELLA</t>
  </si>
  <si>
    <t>FERMO</t>
  </si>
  <si>
    <t>SAMIR</t>
  </si>
  <si>
    <t>BALDINI</t>
  </si>
  <si>
    <t>BIZZOCA</t>
  </si>
  <si>
    <t>RIFORMATO</t>
  </si>
  <si>
    <t>SALZANO</t>
  </si>
  <si>
    <t>AYARI</t>
  </si>
  <si>
    <t>CESARI</t>
  </si>
  <si>
    <t>MASTROPAOLO</t>
  </si>
  <si>
    <t>PJETRI</t>
  </si>
  <si>
    <t>SPATARU</t>
  </si>
  <si>
    <t>ELDESOUKY</t>
  </si>
  <si>
    <t>PANZIKA</t>
  </si>
  <si>
    <t>DI SILVESTRO</t>
  </si>
  <si>
    <t>TRIB DI SORVEGLIANZA ROMA</t>
  </si>
  <si>
    <t>CAPRIOLI</t>
  </si>
  <si>
    <t>TERNI</t>
  </si>
  <si>
    <t>FIORI</t>
  </si>
  <si>
    <t>NIGRO</t>
  </si>
  <si>
    <t>D'IPPOLITO</t>
  </si>
  <si>
    <t>FROSINONE</t>
  </si>
  <si>
    <t>FURFARO</t>
  </si>
  <si>
    <t>II PP REGGIO EMILIA</t>
  </si>
  <si>
    <t>ventrone</t>
  </si>
  <si>
    <t>ANELLO</t>
  </si>
  <si>
    <t>MORABITO</t>
  </si>
  <si>
    <t>DI NUNNO</t>
  </si>
  <si>
    <t>MARINO</t>
  </si>
  <si>
    <t>REGINA COELI</t>
  </si>
  <si>
    <t>SASSARI</t>
  </si>
  <si>
    <t>PECA</t>
  </si>
  <si>
    <t>MIGLIACCIO</t>
  </si>
  <si>
    <t>Del 16.11.2020 ore 20:00</t>
  </si>
  <si>
    <t>del 16.11.2020 ore 20:00</t>
  </si>
  <si>
    <t>ARIANO IRPINIO</t>
  </si>
  <si>
    <t>TOTALE GENERALE DETENUTI</t>
  </si>
  <si>
    <t>TOTALE GENERALE PERSONALE</t>
  </si>
  <si>
    <t>REPORT GIORNALIERO GESTIONE CORONAVIRUS</t>
  </si>
  <si>
    <r>
      <rPr>
        <b/>
        <sz val="8"/>
        <color theme="1"/>
        <rFont val="Calibri"/>
        <family val="2"/>
        <scheme val="minor"/>
      </rPr>
      <t xml:space="preserve"> PERSONALE AMMINISTRAZIONE PENITENZIARIA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FUNZIONI CENTRALI  </t>
    </r>
    <r>
      <rPr>
        <sz val="8"/>
        <color theme="1"/>
        <rFont val="Calibri"/>
        <family val="2"/>
        <scheme val="minor"/>
      </rPr>
      <t xml:space="preserve">                   NR. ESITI  POSITIVI ACCERTATI</t>
    </r>
  </si>
  <si>
    <r>
      <rPr>
        <b/>
        <sz val="8"/>
        <color theme="1"/>
        <rFont val="Calibri"/>
        <family val="2"/>
        <scheme val="minor"/>
      </rPr>
      <t xml:space="preserve"> PERSONALE AMMINISTRAZIONE PENITENZIARIA COMPARTO SICUREZZA</t>
    </r>
    <r>
      <rPr>
        <sz val="8"/>
        <color theme="1"/>
        <rFont val="Calibri"/>
        <family val="2"/>
        <scheme val="minor"/>
      </rPr>
      <t xml:space="preserve">                      NR. ESITI  POSITIVI ACCERTATI</t>
    </r>
  </si>
  <si>
    <t xml:space="preserve">                                                ESITO POSITIVO E GESTIONE INTERNA</t>
  </si>
  <si>
    <t xml:space="preserve">                                             ESITO POSITIVO E GESTIONE ESTERNA (118 / ospedale)</t>
  </si>
</sst>
</file>

<file path=xl/styles.xml><?xml version="1.0" encoding="utf-8"?>
<styleSheet xmlns="http://schemas.openxmlformats.org/spreadsheetml/2006/main">
  <numFmts count="1">
    <numFmt numFmtId="164" formatCode="[$-410]d\ mmmm\ yyyy;@"/>
  </numFmts>
  <fonts count="7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Tahoma"/>
      <family val="2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ntique Olive Roman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12121"/>
      <name val="Tahoma"/>
      <family val="2"/>
    </font>
    <font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212121"/>
      <name val="Tahoma"/>
      <family val="2"/>
    </font>
    <font>
      <sz val="10"/>
      <color theme="1"/>
      <name val="Tahoma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7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color rgb="FF212121"/>
      <name val="Tahoma"/>
      <family val="2"/>
    </font>
    <font>
      <sz val="7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Arial Narrow"/>
      <family val="2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2"/>
      <color theme="1"/>
      <name val="Times New Roman"/>
      <family val="1"/>
    </font>
    <font>
      <sz val="13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8" fillId="0" borderId="0"/>
  </cellStyleXfs>
  <cellXfs count="1230"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 applyBorder="1"/>
    <xf numFmtId="0" fontId="7" fillId="0" borderId="0" xfId="0" applyFont="1" applyFill="1" applyBorder="1"/>
    <xf numFmtId="0" fontId="0" fillId="0" borderId="3" xfId="0" applyBorder="1"/>
    <xf numFmtId="0" fontId="0" fillId="0" borderId="8" xfId="0" applyBorder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/>
    <xf numFmtId="0" fontId="29" fillId="0" borderId="8" xfId="0" applyFont="1" applyBorder="1"/>
    <xf numFmtId="0" fontId="29" fillId="0" borderId="0" xfId="0" applyFont="1" applyBorder="1" applyAlignment="1">
      <alignment horizontal="left"/>
    </xf>
    <xf numFmtId="0" fontId="29" fillId="0" borderId="0" xfId="0" applyFont="1" applyBorder="1" applyAlignment="1"/>
    <xf numFmtId="0" fontId="10" fillId="0" borderId="0" xfId="0" applyFont="1" applyBorder="1" applyAlignment="1">
      <alignment horizontal="left"/>
    </xf>
    <xf numFmtId="0" fontId="35" fillId="0" borderId="0" xfId="0" applyFont="1" applyBorder="1" applyAlignment="1"/>
    <xf numFmtId="0" fontId="35" fillId="0" borderId="0" xfId="0" applyFont="1" applyFill="1" applyBorder="1" applyAlignment="1"/>
    <xf numFmtId="0" fontId="29" fillId="0" borderId="0" xfId="0" applyFont="1" applyBorder="1"/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0" fillId="0" borderId="0" xfId="0"/>
    <xf numFmtId="49" fontId="17" fillId="0" borderId="0" xfId="0" applyNumberFormat="1" applyFont="1" applyBorder="1" applyAlignment="1">
      <alignment horizontal="center"/>
    </xf>
    <xf numFmtId="0" fontId="29" fillId="0" borderId="8" xfId="0" applyFont="1" applyBorder="1" applyAlignment="1"/>
    <xf numFmtId="0" fontId="35" fillId="0" borderId="8" xfId="0" applyFont="1" applyBorder="1"/>
    <xf numFmtId="0" fontId="29" fillId="0" borderId="0" xfId="0" applyFont="1" applyFill="1" applyBorder="1"/>
    <xf numFmtId="0" fontId="29" fillId="0" borderId="1" xfId="0" applyFont="1" applyBorder="1"/>
    <xf numFmtId="0" fontId="0" fillId="0" borderId="0" xfId="0"/>
    <xf numFmtId="0" fontId="35" fillId="0" borderId="1" xfId="0" applyFont="1" applyBorder="1" applyAlignment="1">
      <alignment horizontal="left"/>
    </xf>
    <xf numFmtId="0" fontId="38" fillId="8" borderId="8" xfId="0" applyFont="1" applyFill="1" applyBorder="1" applyAlignment="1">
      <alignment horizontal="left"/>
    </xf>
    <xf numFmtId="0" fontId="35" fillId="8" borderId="8" xfId="0" applyFont="1" applyFill="1" applyBorder="1" applyAlignment="1"/>
    <xf numFmtId="0" fontId="6" fillId="0" borderId="0" xfId="0" applyFont="1" applyFill="1" applyBorder="1"/>
    <xf numFmtId="0" fontId="29" fillId="0" borderId="8" xfId="0" applyFont="1" applyFill="1" applyBorder="1" applyAlignment="1">
      <alignment vertical="center" wrapText="1"/>
    </xf>
    <xf numFmtId="0" fontId="6" fillId="0" borderId="1" xfId="0" applyFont="1" applyBorder="1"/>
    <xf numFmtId="0" fontId="35" fillId="9" borderId="8" xfId="0" applyFont="1" applyFill="1" applyBorder="1" applyAlignment="1"/>
    <xf numFmtId="0" fontId="29" fillId="0" borderId="8" xfId="0" applyFont="1" applyBorder="1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35" fillId="0" borderId="8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5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0" fontId="12" fillId="0" borderId="1" xfId="0" applyFont="1" applyBorder="1" applyAlignment="1">
      <alignment horizontal="center" vertical="center"/>
    </xf>
    <xf numFmtId="0" fontId="11" fillId="0" borderId="0" xfId="0" applyFont="1"/>
    <xf numFmtId="0" fontId="19" fillId="0" borderId="59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6" fillId="0" borderId="8" xfId="0" applyFont="1" applyBorder="1"/>
    <xf numFmtId="0" fontId="10" fillId="0" borderId="8" xfId="0" applyFont="1" applyBorder="1" applyAlignment="1"/>
    <xf numFmtId="0" fontId="10" fillId="5" borderId="8" xfId="0" applyFont="1" applyFill="1" applyBorder="1" applyAlignment="1"/>
    <xf numFmtId="0" fontId="0" fillId="5" borderId="1" xfId="0" applyFill="1" applyBorder="1"/>
    <xf numFmtId="0" fontId="0" fillId="5" borderId="8" xfId="0" applyFill="1" applyBorder="1"/>
    <xf numFmtId="0" fontId="29" fillId="0" borderId="0" xfId="0" applyFont="1" applyFill="1" applyBorder="1" applyAlignment="1">
      <alignment horizontal="center"/>
    </xf>
    <xf numFmtId="0" fontId="6" fillId="0" borderId="8" xfId="0" applyFont="1" applyFill="1" applyBorder="1"/>
    <xf numFmtId="0" fontId="26" fillId="0" borderId="8" xfId="0" applyFont="1" applyBorder="1"/>
    <xf numFmtId="0" fontId="0" fillId="5" borderId="8" xfId="0" applyFill="1" applyBorder="1" applyAlignment="1">
      <alignment horizontal="left"/>
    </xf>
    <xf numFmtId="0" fontId="29" fillId="0" borderId="1" xfId="0" applyFont="1" applyFill="1" applyBorder="1" applyAlignment="1"/>
    <xf numFmtId="0" fontId="0" fillId="0" borderId="8" xfId="0" applyFill="1" applyBorder="1"/>
    <xf numFmtId="0" fontId="2" fillId="3" borderId="40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justify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justify" wrapText="1"/>
    </xf>
    <xf numFmtId="0" fontId="28" fillId="0" borderId="0" xfId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 vertical="center" textRotation="90"/>
    </xf>
    <xf numFmtId="0" fontId="15" fillId="11" borderId="12" xfId="0" applyFont="1" applyFill="1" applyBorder="1" applyAlignment="1">
      <alignment horizontal="center" vertical="top" wrapText="1"/>
    </xf>
    <xf numFmtId="0" fontId="11" fillId="11" borderId="56" xfId="0" applyFont="1" applyFill="1" applyBorder="1" applyAlignment="1">
      <alignment horizontal="center" vertical="justify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/>
    </xf>
    <xf numFmtId="0" fontId="11" fillId="13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3" fillId="16" borderId="65" xfId="0" applyFont="1" applyFill="1" applyBorder="1" applyAlignment="1">
      <alignment horizontal="center" vertical="top" wrapText="1"/>
    </xf>
    <xf numFmtId="0" fontId="43" fillId="17" borderId="59" xfId="0" applyFont="1" applyFill="1" applyBorder="1" applyAlignment="1">
      <alignment horizontal="center" vertical="justify" wrapText="1"/>
    </xf>
    <xf numFmtId="0" fontId="43" fillId="18" borderId="59" xfId="0" applyFont="1" applyFill="1" applyBorder="1" applyAlignment="1">
      <alignment horizontal="center" vertical="justify" wrapText="1"/>
    </xf>
    <xf numFmtId="0" fontId="43" fillId="21" borderId="59" xfId="0" applyFont="1" applyFill="1" applyBorder="1" applyAlignment="1">
      <alignment horizontal="center" vertical="justify" wrapText="1"/>
    </xf>
    <xf numFmtId="0" fontId="43" fillId="20" borderId="66" xfId="0" applyFont="1" applyFill="1" applyBorder="1" applyAlignment="1">
      <alignment horizontal="center" vertical="justify" wrapText="1"/>
    </xf>
    <xf numFmtId="0" fontId="43" fillId="19" borderId="65" xfId="0" applyFont="1" applyFill="1" applyBorder="1" applyAlignment="1">
      <alignment horizontal="center" vertical="justify" wrapText="1"/>
    </xf>
    <xf numFmtId="0" fontId="43" fillId="14" borderId="66" xfId="0" applyFont="1" applyFill="1" applyBorder="1" applyAlignment="1">
      <alignment horizontal="center" vertical="justify" wrapText="1"/>
    </xf>
    <xf numFmtId="0" fontId="18" fillId="5" borderId="0" xfId="0" applyFont="1" applyFill="1" applyBorder="1" applyAlignment="1">
      <alignment horizontal="right" vertical="center"/>
    </xf>
    <xf numFmtId="0" fontId="10" fillId="0" borderId="65" xfId="0" applyFont="1" applyFill="1" applyBorder="1" applyAlignment="1">
      <alignment horizontal="center" vertical="center" wrapText="1"/>
    </xf>
    <xf numFmtId="0" fontId="47" fillId="0" borderId="0" xfId="0" applyFont="1"/>
    <xf numFmtId="0" fontId="13" fillId="1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/>
    <xf numFmtId="0" fontId="10" fillId="0" borderId="1" xfId="0" applyFont="1" applyBorder="1" applyAlignment="1"/>
    <xf numFmtId="0" fontId="15" fillId="5" borderId="1" xfId="0" applyFont="1" applyFill="1" applyBorder="1" applyAlignment="1"/>
    <xf numFmtId="0" fontId="0" fillId="0" borderId="0" xfId="0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1" xfId="0" applyFont="1" applyBorder="1" applyAlignment="1"/>
    <xf numFmtId="0" fontId="17" fillId="0" borderId="1" xfId="0" applyFont="1" applyBorder="1" applyAlignment="1"/>
    <xf numFmtId="0" fontId="11" fillId="0" borderId="0" xfId="0" applyFont="1" applyBorder="1" applyAlignment="1"/>
    <xf numFmtId="0" fontId="0" fillId="0" borderId="6" xfId="0" applyBorder="1"/>
    <xf numFmtId="0" fontId="1" fillId="5" borderId="1" xfId="0" applyFont="1" applyFill="1" applyBorder="1" applyAlignment="1"/>
    <xf numFmtId="0" fontId="1" fillId="0" borderId="0" xfId="0" applyFont="1" applyFill="1" applyBorder="1" applyAlignment="1"/>
    <xf numFmtId="0" fontId="45" fillId="0" borderId="1" xfId="0" applyFont="1" applyBorder="1" applyAlignment="1"/>
    <xf numFmtId="0" fontId="0" fillId="0" borderId="0" xfId="0" applyBorder="1" applyAlignment="1"/>
    <xf numFmtId="0" fontId="1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5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44" xfId="0" applyBorder="1"/>
    <xf numFmtId="0" fontId="13" fillId="0" borderId="0" xfId="0" applyFont="1" applyBorder="1" applyAlignment="1"/>
    <xf numFmtId="0" fontId="32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4" xfId="0" applyFill="1" applyBorder="1"/>
    <xf numFmtId="0" fontId="1" fillId="22" borderId="0" xfId="0" applyFont="1" applyFill="1" applyBorder="1" applyAlignment="1">
      <alignment horizontal="right" vertical="center"/>
    </xf>
    <xf numFmtId="0" fontId="13" fillId="2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43" xfId="0" applyBorder="1"/>
    <xf numFmtId="0" fontId="11" fillId="0" borderId="43" xfId="0" applyFont="1" applyBorder="1" applyAlignment="1">
      <alignment horizontal="left"/>
    </xf>
    <xf numFmtId="0" fontId="0" fillId="0" borderId="18" xfId="0" applyBorder="1"/>
    <xf numFmtId="0" fontId="0" fillId="0" borderId="9" xfId="0" applyBorder="1" applyAlignment="1">
      <alignment horizontal="right"/>
    </xf>
    <xf numFmtId="0" fontId="11" fillId="0" borderId="0" xfId="0" applyFont="1" applyBorder="1"/>
    <xf numFmtId="0" fontId="15" fillId="0" borderId="44" xfId="0" applyFont="1" applyFill="1" applyBorder="1" applyAlignment="1"/>
    <xf numFmtId="0" fontId="32" fillId="0" borderId="44" xfId="0" applyFont="1" applyFill="1" applyBorder="1" applyAlignment="1">
      <alignment horizontal="center"/>
    </xf>
    <xf numFmtId="0" fontId="11" fillId="0" borderId="44" xfId="0" applyFont="1" applyBorder="1"/>
    <xf numFmtId="0" fontId="0" fillId="0" borderId="7" xfId="0" applyBorder="1"/>
    <xf numFmtId="0" fontId="11" fillId="0" borderId="43" xfId="0" applyFont="1" applyBorder="1"/>
    <xf numFmtId="0" fontId="0" fillId="0" borderId="46" xfId="0" applyBorder="1" applyAlignment="1">
      <alignment horizontal="right"/>
    </xf>
    <xf numFmtId="0" fontId="0" fillId="0" borderId="44" xfId="0" applyBorder="1" applyAlignment="1">
      <alignment horizontal="center"/>
    </xf>
    <xf numFmtId="0" fontId="11" fillId="0" borderId="44" xfId="0" applyFont="1" applyBorder="1" applyAlignment="1"/>
    <xf numFmtId="0" fontId="13" fillId="22" borderId="0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0" borderId="46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0" fontId="1" fillId="0" borderId="44" xfId="0" applyFont="1" applyFill="1" applyBorder="1" applyAlignment="1"/>
    <xf numFmtId="0" fontId="11" fillId="0" borderId="4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vertical="center"/>
    </xf>
    <xf numFmtId="0" fontId="18" fillId="0" borderId="43" xfId="0" applyFont="1" applyFill="1" applyBorder="1" applyAlignment="1">
      <alignment horizontal="center"/>
    </xf>
    <xf numFmtId="0" fontId="0" fillId="0" borderId="44" xfId="0" applyBorder="1" applyAlignment="1">
      <alignment horizontal="left"/>
    </xf>
    <xf numFmtId="0" fontId="45" fillId="0" borderId="44" xfId="0" applyFont="1" applyBorder="1" applyAlignment="1">
      <alignment horizontal="left"/>
    </xf>
    <xf numFmtId="0" fontId="18" fillId="0" borderId="44" xfId="0" applyFont="1" applyFill="1" applyBorder="1" applyAlignment="1">
      <alignment horizontal="center"/>
    </xf>
    <xf numFmtId="0" fontId="0" fillId="0" borderId="43" xfId="0" applyFill="1" applyBorder="1"/>
    <xf numFmtId="0" fontId="11" fillId="0" borderId="43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0" fontId="11" fillId="0" borderId="43" xfId="0" applyFont="1" applyFill="1" applyBorder="1"/>
    <xf numFmtId="0" fontId="0" fillId="0" borderId="18" xfId="0" applyFill="1" applyBorder="1"/>
    <xf numFmtId="0" fontId="0" fillId="0" borderId="6" xfId="0" applyFill="1" applyBorder="1"/>
    <xf numFmtId="0" fontId="11" fillId="0" borderId="44" xfId="0" applyFont="1" applyFill="1" applyBorder="1"/>
    <xf numFmtId="0" fontId="0" fillId="0" borderId="7" xfId="0" applyFill="1" applyBorder="1"/>
    <xf numFmtId="0" fontId="0" fillId="0" borderId="9" xfId="0" applyBorder="1"/>
    <xf numFmtId="0" fontId="32" fillId="0" borderId="6" xfId="0" applyFont="1" applyFill="1" applyBorder="1" applyAlignment="1">
      <alignment horizontal="center"/>
    </xf>
    <xf numFmtId="0" fontId="0" fillId="0" borderId="46" xfId="0" applyBorder="1"/>
    <xf numFmtId="0" fontId="32" fillId="0" borderId="0" xfId="0" applyFont="1" applyFill="1" applyBorder="1" applyAlignment="1"/>
    <xf numFmtId="0" fontId="49" fillId="0" borderId="0" xfId="0" applyFont="1" applyFill="1" applyBorder="1" applyAlignment="1"/>
    <xf numFmtId="0" fontId="17" fillId="0" borderId="0" xfId="0" applyFont="1" applyFill="1" applyBorder="1" applyAlignment="1"/>
    <xf numFmtId="0" fontId="29" fillId="0" borderId="1" xfId="0" applyFont="1" applyBorder="1" applyAlignment="1"/>
    <xf numFmtId="0" fontId="29" fillId="0" borderId="3" xfId="0" applyFont="1" applyBorder="1" applyAlignment="1"/>
    <xf numFmtId="0" fontId="35" fillId="0" borderId="1" xfId="0" applyFont="1" applyFill="1" applyBorder="1" applyAlignment="1"/>
    <xf numFmtId="0" fontId="51" fillId="0" borderId="1" xfId="0" applyFont="1" applyFill="1" applyBorder="1" applyAlignment="1"/>
    <xf numFmtId="0" fontId="0" fillId="5" borderId="1" xfId="0" applyFill="1" applyBorder="1" applyAlignment="1"/>
    <xf numFmtId="0" fontId="0" fillId="20" borderId="0" xfId="0" applyFill="1" applyAlignment="1">
      <alignment horizontal="center"/>
    </xf>
    <xf numFmtId="0" fontId="1" fillId="0" borderId="67" xfId="0" applyFont="1" applyFill="1" applyBorder="1" applyAlignment="1">
      <alignment horizontal="right" vertical="center"/>
    </xf>
    <xf numFmtId="0" fontId="46" fillId="0" borderId="1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1" fillId="0" borderId="43" xfId="0" applyFont="1" applyBorder="1"/>
    <xf numFmtId="0" fontId="43" fillId="23" borderId="55" xfId="0" applyFont="1" applyFill="1" applyBorder="1" applyAlignment="1">
      <alignment horizontal="center" vertical="center" wrapText="1"/>
    </xf>
    <xf numFmtId="0" fontId="43" fillId="24" borderId="55" xfId="0" applyFont="1" applyFill="1" applyBorder="1" applyAlignment="1">
      <alignment horizontal="center" vertical="center" wrapText="1"/>
    </xf>
    <xf numFmtId="0" fontId="43" fillId="11" borderId="13" xfId="0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66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15" fillId="0" borderId="0" xfId="0" applyFont="1" applyBorder="1" applyAlignment="1"/>
    <xf numFmtId="0" fontId="15" fillId="0" borderId="1" xfId="0" applyFont="1" applyBorder="1" applyAlignment="1"/>
    <xf numFmtId="0" fontId="34" fillId="0" borderId="1" xfId="0" applyFont="1" applyFill="1" applyBorder="1" applyAlignment="1"/>
    <xf numFmtId="0" fontId="19" fillId="23" borderId="13" xfId="0" applyFont="1" applyFill="1" applyBorder="1" applyAlignment="1">
      <alignment horizontal="center" vertical="center" wrapText="1"/>
    </xf>
    <xf numFmtId="0" fontId="48" fillId="5" borderId="59" xfId="0" applyFont="1" applyFill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42" fillId="0" borderId="1" xfId="0" applyFont="1" applyFill="1" applyBorder="1" applyAlignment="1"/>
    <xf numFmtId="0" fontId="19" fillId="4" borderId="40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3" fillId="10" borderId="6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29" fillId="0" borderId="3" xfId="0" applyFont="1" applyFill="1" applyBorder="1" applyAlignment="1"/>
    <xf numFmtId="0" fontId="38" fillId="0" borderId="8" xfId="0" applyFont="1" applyBorder="1" applyAlignment="1">
      <alignment horizontal="left"/>
    </xf>
    <xf numFmtId="0" fontId="35" fillId="0" borderId="1" xfId="0" applyFont="1" applyBorder="1"/>
    <xf numFmtId="0" fontId="19" fillId="0" borderId="0" xfId="0" applyFont="1" applyFill="1" applyBorder="1" applyAlignment="1">
      <alignment horizontal="left"/>
    </xf>
    <xf numFmtId="0" fontId="35" fillId="0" borderId="8" xfId="0" applyFont="1" applyBorder="1" applyAlignment="1"/>
    <xf numFmtId="0" fontId="34" fillId="0" borderId="8" xfId="0" applyFont="1" applyFill="1" applyBorder="1" applyAlignment="1">
      <alignment horizontal="left"/>
    </xf>
    <xf numFmtId="0" fontId="35" fillId="7" borderId="8" xfId="0" applyFont="1" applyFill="1" applyBorder="1"/>
    <xf numFmtId="0" fontId="29" fillId="8" borderId="1" xfId="0" applyFont="1" applyFill="1" applyBorder="1" applyAlignment="1">
      <alignment horizontal="left"/>
    </xf>
    <xf numFmtId="0" fontId="35" fillId="0" borderId="8" xfId="0" applyFont="1" applyFill="1" applyBorder="1" applyAlignment="1"/>
    <xf numFmtId="0" fontId="35" fillId="0" borderId="4" xfId="0" applyFont="1" applyBorder="1" applyAlignment="1"/>
    <xf numFmtId="0" fontId="35" fillId="4" borderId="1" xfId="0" applyFont="1" applyFill="1" applyBorder="1" applyAlignment="1"/>
    <xf numFmtId="0" fontId="29" fillId="0" borderId="1" xfId="0" applyFont="1" applyBorder="1" applyAlignment="1">
      <alignment horizontal="left"/>
    </xf>
    <xf numFmtId="0" fontId="10" fillId="0" borderId="1" xfId="0" applyFont="1" applyBorder="1" applyAlignment="1"/>
    <xf numFmtId="0" fontId="8" fillId="0" borderId="1" xfId="0" applyFont="1" applyBorder="1" applyAlignment="1">
      <alignment vertical="center" wrapText="1"/>
    </xf>
    <xf numFmtId="0" fontId="0" fillId="0" borderId="0" xfId="0" applyFill="1" applyBorder="1" applyAlignment="1"/>
    <xf numFmtId="0" fontId="0" fillId="0" borderId="8" xfId="0" applyBorder="1" applyAlignment="1"/>
    <xf numFmtId="0" fontId="6" fillId="0" borderId="8" xfId="0" applyFont="1" applyBorder="1" applyAlignment="1">
      <alignment vertical="center" wrapText="1"/>
    </xf>
    <xf numFmtId="0" fontId="35" fillId="0" borderId="3" xfId="0" applyFont="1" applyBorder="1" applyAlignment="1"/>
    <xf numFmtId="0" fontId="0" fillId="5" borderId="8" xfId="0" applyFill="1" applyBorder="1" applyAlignment="1"/>
    <xf numFmtId="0" fontId="42" fillId="0" borderId="3" xfId="0" applyFont="1" applyBorder="1" applyAlignment="1"/>
    <xf numFmtId="0" fontId="29" fillId="7" borderId="1" xfId="0" applyFont="1" applyFill="1" applyBorder="1"/>
    <xf numFmtId="0" fontId="29" fillId="8" borderId="1" xfId="0" applyFont="1" applyFill="1" applyBorder="1"/>
    <xf numFmtId="0" fontId="19" fillId="5" borderId="1" xfId="0" applyFont="1" applyFill="1" applyBorder="1" applyAlignment="1"/>
    <xf numFmtId="0" fontId="35" fillId="5" borderId="1" xfId="0" applyFont="1" applyFill="1" applyBorder="1" applyAlignment="1"/>
    <xf numFmtId="0" fontId="19" fillId="0" borderId="0" xfId="0" applyFont="1" applyFill="1" applyBorder="1" applyAlignment="1"/>
    <xf numFmtId="0" fontId="0" fillId="0" borderId="0" xfId="0" applyFont="1" applyFill="1" applyBorder="1" applyAlignment="1"/>
    <xf numFmtId="0" fontId="19" fillId="5" borderId="1" xfId="0" applyFont="1" applyFill="1" applyBorder="1"/>
    <xf numFmtId="0" fontId="19" fillId="0" borderId="1" xfId="0" applyFont="1" applyBorder="1" applyAlignment="1"/>
    <xf numFmtId="0" fontId="0" fillId="5" borderId="8" xfId="0" applyFont="1" applyFill="1" applyBorder="1"/>
    <xf numFmtId="0" fontId="0" fillId="5" borderId="8" xfId="0" applyFill="1" applyBorder="1" applyAlignment="1">
      <alignment horizontal="center"/>
    </xf>
    <xf numFmtId="0" fontId="0" fillId="0" borderId="1" xfId="0" applyBorder="1" applyAlignment="1"/>
    <xf numFmtId="0" fontId="0" fillId="0" borderId="31" xfId="0" applyBorder="1"/>
    <xf numFmtId="0" fontId="1" fillId="0" borderId="58" xfId="0" applyFont="1" applyFill="1" applyBorder="1" applyAlignment="1">
      <alignment horizontal="right" vertical="center"/>
    </xf>
    <xf numFmtId="0" fontId="0" fillId="0" borderId="16" xfId="0" applyBorder="1"/>
    <xf numFmtId="0" fontId="1" fillId="0" borderId="37" xfId="0" applyFont="1" applyFill="1" applyBorder="1" applyAlignment="1">
      <alignment horizontal="right" vertical="center"/>
    </xf>
    <xf numFmtId="0" fontId="0" fillId="0" borderId="32" xfId="0" applyBorder="1"/>
    <xf numFmtId="0" fontId="1" fillId="0" borderId="60" xfId="0" applyFont="1" applyFill="1" applyBorder="1" applyAlignment="1">
      <alignment horizontal="right" vertical="center"/>
    </xf>
    <xf numFmtId="0" fontId="10" fillId="5" borderId="1" xfId="0" applyFont="1" applyFill="1" applyBorder="1" applyAlignment="1"/>
    <xf numFmtId="0" fontId="0" fillId="5" borderId="2" xfId="0" applyFill="1" applyBorder="1" applyAlignment="1"/>
    <xf numFmtId="0" fontId="10" fillId="5" borderId="2" xfId="0" applyFont="1" applyFill="1" applyBorder="1" applyAlignment="1"/>
    <xf numFmtId="0" fontId="29" fillId="5" borderId="2" xfId="0" applyFont="1" applyFill="1" applyBorder="1" applyAlignment="1"/>
    <xf numFmtId="0" fontId="19" fillId="5" borderId="27" xfId="0" applyFont="1" applyFill="1" applyBorder="1" applyAlignment="1"/>
    <xf numFmtId="0" fontId="17" fillId="5" borderId="27" xfId="0" applyFont="1" applyFill="1" applyBorder="1" applyAlignment="1"/>
    <xf numFmtId="0" fontId="10" fillId="5" borderId="25" xfId="0" applyFont="1" applyFill="1" applyBorder="1" applyAlignment="1">
      <alignment horizontal="center"/>
    </xf>
    <xf numFmtId="0" fontId="10" fillId="5" borderId="7" xfId="0" applyFont="1" applyFill="1" applyBorder="1"/>
    <xf numFmtId="0" fontId="29" fillId="5" borderId="3" xfId="0" applyFont="1" applyFill="1" applyBorder="1" applyAlignment="1"/>
    <xf numFmtId="0" fontId="35" fillId="0" borderId="3" xfId="0" applyFont="1" applyFill="1" applyBorder="1" applyAlignment="1"/>
    <xf numFmtId="0" fontId="0" fillId="8" borderId="1" xfId="0" applyFill="1" applyBorder="1" applyAlignment="1"/>
    <xf numFmtId="0" fontId="0" fillId="0" borderId="1" xfId="0" applyBorder="1" applyAlignment="1"/>
    <xf numFmtId="0" fontId="10" fillId="4" borderId="1" xfId="0" applyFont="1" applyFill="1" applyBorder="1" applyAlignment="1"/>
    <xf numFmtId="0" fontId="29" fillId="0" borderId="1" xfId="0" applyFont="1" applyBorder="1" applyAlignment="1"/>
    <xf numFmtId="0" fontId="0" fillId="0" borderId="0" xfId="0" applyAlignment="1">
      <alignment textRotation="9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0" xfId="0" applyFont="1" applyBorder="1" applyAlignment="1"/>
    <xf numFmtId="0" fontId="19" fillId="5" borderId="8" xfId="0" applyFont="1" applyFill="1" applyBorder="1" applyAlignment="1"/>
    <xf numFmtId="0" fontId="17" fillId="5" borderId="4" xfId="0" applyFont="1" applyFill="1" applyBorder="1" applyAlignment="1"/>
    <xf numFmtId="0" fontId="0" fillId="5" borderId="4" xfId="0" applyFill="1" applyBorder="1" applyAlignment="1"/>
    <xf numFmtId="0" fontId="19" fillId="3" borderId="13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/>
    <xf numFmtId="0" fontId="11" fillId="0" borderId="1" xfId="0" applyFont="1" applyFill="1" applyBorder="1" applyAlignment="1"/>
    <xf numFmtId="0" fontId="10" fillId="5" borderId="8" xfId="0" applyFont="1" applyFill="1" applyBorder="1"/>
    <xf numFmtId="0" fontId="29" fillId="4" borderId="8" xfId="0" applyFont="1" applyFill="1" applyBorder="1"/>
    <xf numFmtId="16" fontId="0" fillId="0" borderId="0" xfId="0" applyNumberFormat="1"/>
    <xf numFmtId="0" fontId="0" fillId="0" borderId="46" xfId="0" applyBorder="1" applyAlignment="1"/>
    <xf numFmtId="0" fontId="0" fillId="0" borderId="3" xfId="0" applyBorder="1" applyAlignment="1"/>
    <xf numFmtId="0" fontId="2" fillId="12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/>
    <xf numFmtId="0" fontId="0" fillId="5" borderId="44" xfId="0" applyFill="1" applyBorder="1"/>
    <xf numFmtId="0" fontId="19" fillId="8" borderId="1" xfId="0" applyFont="1" applyFill="1" applyBorder="1" applyAlignment="1"/>
    <xf numFmtId="0" fontId="0" fillId="5" borderId="3" xfId="0" applyFill="1" applyBorder="1" applyAlignment="1"/>
    <xf numFmtId="0" fontId="34" fillId="0" borderId="1" xfId="0" applyFont="1" applyFill="1" applyBorder="1" applyAlignment="1">
      <alignment horizontal="left"/>
    </xf>
    <xf numFmtId="0" fontId="30" fillId="0" borderId="8" xfId="0" applyFont="1" applyBorder="1"/>
    <xf numFmtId="0" fontId="38" fillId="0" borderId="1" xfId="0" applyFont="1" applyBorder="1" applyAlignment="1"/>
    <xf numFmtId="0" fontId="38" fillId="0" borderId="1" xfId="0" applyFont="1" applyFill="1" applyBorder="1" applyAlignment="1"/>
    <xf numFmtId="0" fontId="26" fillId="0" borderId="0" xfId="0" applyFont="1"/>
    <xf numFmtId="0" fontId="26" fillId="0" borderId="0" xfId="0" applyFont="1" applyBorder="1"/>
    <xf numFmtId="0" fontId="15" fillId="0" borderId="0" xfId="0" applyFont="1" applyBorder="1" applyAlignment="1">
      <alignment horizontal="left"/>
    </xf>
    <xf numFmtId="0" fontId="0" fillId="0" borderId="8" xfId="0" applyFill="1" applyBorder="1" applyAlignment="1"/>
    <xf numFmtId="0" fontId="13" fillId="12" borderId="3" xfId="0" applyFont="1" applyFill="1" applyBorder="1" applyAlignment="1">
      <alignment horizontal="center"/>
    </xf>
    <xf numFmtId="0" fontId="13" fillId="4" borderId="67" xfId="0" applyFont="1" applyFill="1" applyBorder="1" applyAlignment="1">
      <alignment horizontal="center"/>
    </xf>
    <xf numFmtId="0" fontId="11" fillId="11" borderId="68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" xfId="0" applyFont="1" applyBorder="1"/>
    <xf numFmtId="0" fontId="35" fillId="0" borderId="10" xfId="0" applyFont="1" applyBorder="1" applyAlignment="1"/>
    <xf numFmtId="0" fontId="3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5" fillId="0" borderId="21" xfId="0" applyFont="1" applyBorder="1"/>
    <xf numFmtId="0" fontId="29" fillId="0" borderId="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9" xfId="0" applyFont="1" applyBorder="1" applyAlignment="1">
      <alignment horizontal="right"/>
    </xf>
    <xf numFmtId="0" fontId="26" fillId="5" borderId="8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35" fillId="8" borderId="1" xfId="0" applyFont="1" applyFill="1" applyBorder="1"/>
    <xf numFmtId="0" fontId="0" fillId="0" borderId="0" xfId="0" applyBorder="1" applyAlignment="1">
      <alignment horizontal="center"/>
    </xf>
    <xf numFmtId="0" fontId="6" fillId="3" borderId="8" xfId="0" applyFont="1" applyFill="1" applyBorder="1"/>
    <xf numFmtId="0" fontId="35" fillId="3" borderId="1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8" xfId="0" applyFill="1" applyBorder="1"/>
    <xf numFmtId="0" fontId="0" fillId="3" borderId="8" xfId="0" applyFill="1" applyBorder="1"/>
    <xf numFmtId="0" fontId="0" fillId="3" borderId="8" xfId="0" applyFill="1" applyBorder="1" applyAlignment="1"/>
    <xf numFmtId="0" fontId="0" fillId="3" borderId="1" xfId="0" applyFill="1" applyBorder="1" applyAlignment="1"/>
    <xf numFmtId="0" fontId="29" fillId="3" borderId="8" xfId="0" applyFont="1" applyFill="1" applyBorder="1"/>
    <xf numFmtId="0" fontId="35" fillId="3" borderId="8" xfId="0" applyFont="1" applyFill="1" applyBorder="1" applyAlignment="1"/>
    <xf numFmtId="0" fontId="6" fillId="15" borderId="8" xfId="0" applyFont="1" applyFill="1" applyBorder="1"/>
    <xf numFmtId="0" fontId="29" fillId="3" borderId="8" xfId="0" applyFont="1" applyFill="1" applyBorder="1" applyAlignment="1">
      <alignment horizontal="left"/>
    </xf>
    <xf numFmtId="0" fontId="10" fillId="3" borderId="8" xfId="0" applyFont="1" applyFill="1" applyBorder="1" applyAlignment="1"/>
    <xf numFmtId="0" fontId="0" fillId="3" borderId="7" xfId="0" applyFill="1" applyBorder="1" applyAlignment="1"/>
    <xf numFmtId="0" fontId="42" fillId="3" borderId="1" xfId="0" applyFont="1" applyFill="1" applyBorder="1"/>
    <xf numFmtId="0" fontId="29" fillId="3" borderId="8" xfId="0" applyFont="1" applyFill="1" applyBorder="1" applyAlignment="1"/>
    <xf numFmtId="0" fontId="29" fillId="3" borderId="1" xfId="0" applyFont="1" applyFill="1" applyBorder="1" applyAlignment="1"/>
    <xf numFmtId="0" fontId="10" fillId="3" borderId="1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/>
    <xf numFmtId="0" fontId="35" fillId="3" borderId="8" xfId="0" applyFont="1" applyFill="1" applyBorder="1"/>
    <xf numFmtId="0" fontId="10" fillId="3" borderId="8" xfId="0" applyFont="1" applyFill="1" applyBorder="1"/>
    <xf numFmtId="0" fontId="29" fillId="0" borderId="6" xfId="0" applyFont="1" applyFill="1" applyBorder="1" applyAlignment="1">
      <alignment horizontal="center"/>
    </xf>
    <xf numFmtId="0" fontId="35" fillId="8" borderId="0" xfId="0" applyFont="1" applyFill="1" applyBorder="1" applyAlignment="1">
      <alignment horizontal="left"/>
    </xf>
    <xf numFmtId="0" fontId="35" fillId="0" borderId="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8" xfId="0" applyFill="1" applyBorder="1" applyAlignment="1"/>
    <xf numFmtId="0" fontId="0" fillId="25" borderId="8" xfId="0" applyFill="1" applyBorder="1"/>
    <xf numFmtId="0" fontId="0" fillId="25" borderId="8" xfId="0" applyFont="1" applyFill="1" applyBorder="1" applyAlignment="1"/>
    <xf numFmtId="0" fontId="10" fillId="0" borderId="44" xfId="0" applyFont="1" applyFill="1" applyBorder="1" applyAlignment="1">
      <alignment horizontal="center"/>
    </xf>
    <xf numFmtId="0" fontId="19" fillId="0" borderId="44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19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5" borderId="10" xfId="0" applyFill="1" applyBorder="1"/>
    <xf numFmtId="0" fontId="6" fillId="0" borderId="0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6" fillId="0" borderId="1" xfId="0" applyFont="1" applyFill="1" applyBorder="1"/>
    <xf numFmtId="0" fontId="6" fillId="3" borderId="10" xfId="0" applyFont="1" applyFill="1" applyBorder="1"/>
    <xf numFmtId="0" fontId="29" fillId="0" borderId="9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9" fillId="0" borderId="4" xfId="0" applyFont="1" applyFill="1" applyBorder="1"/>
    <xf numFmtId="0" fontId="29" fillId="3" borderId="44" xfId="0" applyFont="1" applyFill="1" applyBorder="1"/>
    <xf numFmtId="0" fontId="24" fillId="3" borderId="43" xfId="0" applyFont="1" applyFill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0" fillId="2" borderId="5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2" borderId="49" xfId="0" applyFill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5" borderId="18" xfId="0" applyFill="1" applyBorder="1"/>
    <xf numFmtId="0" fontId="19" fillId="5" borderId="7" xfId="0" applyFont="1" applyFill="1" applyBorder="1"/>
    <xf numFmtId="0" fontId="31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69" xfId="0" applyFont="1" applyBorder="1" applyAlignment="1">
      <alignment horizontal="center" vertical="center" wrapText="1"/>
    </xf>
    <xf numFmtId="0" fontId="0" fillId="5" borderId="1" xfId="0" applyFill="1" applyBorder="1"/>
    <xf numFmtId="0" fontId="0" fillId="0" borderId="6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10" xfId="0" applyFont="1" applyFill="1" applyBorder="1"/>
    <xf numFmtId="0" fontId="10" fillId="0" borderId="1" xfId="0" applyFont="1" applyBorder="1"/>
    <xf numFmtId="0" fontId="10" fillId="0" borderId="1" xfId="0" applyFont="1" applyFill="1" applyBorder="1"/>
    <xf numFmtId="0" fontId="26" fillId="0" borderId="61" xfId="0" applyFont="1" applyBorder="1" applyAlignment="1">
      <alignment horizontal="center" wrapText="1"/>
    </xf>
    <xf numFmtId="0" fontId="26" fillId="0" borderId="62" xfId="0" applyFont="1" applyBorder="1" applyAlignment="1">
      <alignment horizontal="center" wrapText="1"/>
    </xf>
    <xf numFmtId="0" fontId="26" fillId="0" borderId="63" xfId="0" applyFont="1" applyBorder="1" applyAlignment="1">
      <alignment horizontal="center" wrapText="1"/>
    </xf>
    <xf numFmtId="0" fontId="0" fillId="4" borderId="0" xfId="0" applyFill="1"/>
    <xf numFmtId="0" fontId="19" fillId="0" borderId="1" xfId="0" applyFont="1" applyBorder="1"/>
    <xf numFmtId="0" fontId="39" fillId="5" borderId="1" xfId="0" applyFont="1" applyFill="1" applyBorder="1"/>
    <xf numFmtId="0" fontId="35" fillId="5" borderId="1" xfId="0" applyFont="1" applyFill="1" applyBorder="1"/>
    <xf numFmtId="0" fontId="0" fillId="5" borderId="0" xfId="0" applyFill="1"/>
    <xf numFmtId="0" fontId="0" fillId="0" borderId="61" xfId="0" applyFont="1" applyFill="1" applyBorder="1" applyAlignment="1">
      <alignment horizontal="center" wrapText="1"/>
    </xf>
    <xf numFmtId="0" fontId="0" fillId="0" borderId="62" xfId="0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35" fillId="5" borderId="8" xfId="0" applyFont="1" applyFill="1" applyBorder="1" applyAlignment="1"/>
    <xf numFmtId="0" fontId="0" fillId="0" borderId="0" xfId="0" applyBorder="1" applyAlignment="1">
      <alignment horizontal="center"/>
    </xf>
    <xf numFmtId="0" fontId="35" fillId="7" borderId="1" xfId="0" applyFont="1" applyFill="1" applyBorder="1" applyAlignment="1"/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6" fillId="0" borderId="8" xfId="0" applyFont="1" applyFill="1" applyBorder="1"/>
    <xf numFmtId="0" fontId="4" fillId="0" borderId="8" xfId="0" applyFont="1" applyBorder="1"/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9" fillId="0" borderId="1" xfId="0" applyFont="1" applyFill="1" applyBorder="1"/>
    <xf numFmtId="0" fontId="6" fillId="10" borderId="8" xfId="0" applyFont="1" applyFill="1" applyBorder="1"/>
    <xf numFmtId="0" fontId="6" fillId="26" borderId="8" xfId="0" applyFont="1" applyFill="1" applyBorder="1" applyAlignment="1">
      <alignment horizontal="left"/>
    </xf>
    <xf numFmtId="0" fontId="4" fillId="0" borderId="1" xfId="0" applyFont="1" applyBorder="1"/>
    <xf numFmtId="0" fontId="0" fillId="5" borderId="5" xfId="0" applyFill="1" applyBorder="1"/>
    <xf numFmtId="0" fontId="0" fillId="5" borderId="0" xfId="0" applyFill="1" applyBorder="1"/>
    <xf numFmtId="0" fontId="26" fillId="0" borderId="62" xfId="0" applyFont="1" applyBorder="1" applyAlignment="1">
      <alignment horizontal="center" vertical="center" wrapText="1"/>
    </xf>
    <xf numFmtId="0" fontId="0" fillId="5" borderId="4" xfId="0" applyFill="1" applyBorder="1"/>
    <xf numFmtId="0" fontId="29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4" fillId="0" borderId="0" xfId="0" applyFont="1"/>
    <xf numFmtId="0" fontId="44" fillId="0" borderId="0" xfId="0" applyFont="1" applyFill="1" applyBorder="1"/>
    <xf numFmtId="0" fontId="29" fillId="8" borderId="0" xfId="0" applyFont="1" applyFill="1" applyBorder="1" applyAlignment="1">
      <alignment horizontal="center"/>
    </xf>
    <xf numFmtId="0" fontId="29" fillId="0" borderId="6" xfId="0" applyFont="1" applyBorder="1" applyAlignment="1">
      <alignment horizontal="left"/>
    </xf>
    <xf numFmtId="0" fontId="0" fillId="3" borderId="0" xfId="0" applyFill="1" applyBorder="1" applyAlignment="1"/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left"/>
    </xf>
    <xf numFmtId="0" fontId="10" fillId="3" borderId="0" xfId="0" applyFont="1" applyFill="1" applyBorder="1" applyAlignment="1"/>
    <xf numFmtId="0" fontId="44" fillId="0" borderId="1" xfId="0" applyFont="1" applyBorder="1"/>
    <xf numFmtId="0" fontId="44" fillId="0" borderId="1" xfId="0" applyFont="1" applyFill="1" applyBorder="1"/>
    <xf numFmtId="0" fontId="0" fillId="5" borderId="2" xfId="0" applyFill="1" applyBorder="1"/>
    <xf numFmtId="0" fontId="44" fillId="0" borderId="4" xfId="0" applyFont="1" applyBorder="1"/>
    <xf numFmtId="0" fontId="44" fillId="5" borderId="1" xfId="0" applyFont="1" applyFill="1" applyBorder="1"/>
    <xf numFmtId="0" fontId="0" fillId="5" borderId="7" xfId="0" applyFill="1" applyBorder="1"/>
    <xf numFmtId="0" fontId="40" fillId="0" borderId="1" xfId="0" applyFont="1" applyBorder="1"/>
    <xf numFmtId="0" fontId="0" fillId="0" borderId="0" xfId="0" applyBorder="1" applyAlignment="1">
      <alignment horizontal="center"/>
    </xf>
    <xf numFmtId="0" fontId="44" fillId="0" borderId="8" xfId="0" applyFont="1" applyBorder="1"/>
    <xf numFmtId="0" fontId="0" fillId="5" borderId="6" xfId="0" applyFill="1" applyBorder="1"/>
    <xf numFmtId="0" fontId="40" fillId="0" borderId="1" xfId="0" applyFont="1" applyFill="1" applyBorder="1"/>
    <xf numFmtId="0" fontId="6" fillId="0" borderId="0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40" fillId="0" borderId="8" xfId="0" applyFont="1" applyBorder="1"/>
    <xf numFmtId="0" fontId="44" fillId="0" borderId="8" xfId="0" applyFont="1" applyFill="1" applyBorder="1"/>
    <xf numFmtId="0" fontId="29" fillId="0" borderId="7" xfId="0" applyFont="1" applyBorder="1"/>
    <xf numFmtId="0" fontId="0" fillId="0" borderId="2" xfId="0" applyBorder="1"/>
    <xf numFmtId="0" fontId="44" fillId="0" borderId="0" xfId="0" applyFont="1" applyBorder="1"/>
    <xf numFmtId="0" fontId="0" fillId="0" borderId="51" xfId="0" applyBorder="1" applyAlignment="1">
      <alignment horizontal="center"/>
    </xf>
    <xf numFmtId="0" fontId="26" fillId="0" borderId="70" xfId="0" applyFont="1" applyBorder="1" applyAlignment="1">
      <alignment horizontal="center" wrapText="1"/>
    </xf>
    <xf numFmtId="0" fontId="6" fillId="4" borderId="1" xfId="0" applyFont="1" applyFill="1" applyBorder="1" applyAlignment="1"/>
    <xf numFmtId="0" fontId="0" fillId="0" borderId="16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9" xfId="0" applyBorder="1" applyAlignment="1">
      <alignment horizontal="center" vertical="center" wrapText="1"/>
    </xf>
    <xf numFmtId="0" fontId="0" fillId="0" borderId="62" xfId="0" applyBorder="1" applyAlignment="1">
      <alignment horizontal="center" wrapText="1"/>
    </xf>
    <xf numFmtId="0" fontId="37" fillId="0" borderId="0" xfId="0" applyFont="1" applyFill="1" applyBorder="1"/>
    <xf numFmtId="0" fontId="11" fillId="13" borderId="56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0" fillId="0" borderId="41" xfId="0" applyBorder="1"/>
    <xf numFmtId="0" fontId="16" fillId="0" borderId="45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59" fillId="0" borderId="45" xfId="0" applyFont="1" applyFill="1" applyBorder="1" applyAlignment="1">
      <alignment horizontal="center" vertical="top" wrapText="1"/>
    </xf>
    <xf numFmtId="0" fontId="27" fillId="0" borderId="55" xfId="0" applyFont="1" applyBorder="1" applyAlignment="1">
      <alignment horizontal="center"/>
    </xf>
    <xf numFmtId="0" fontId="59" fillId="2" borderId="4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6" fillId="5" borderId="1" xfId="0" applyFont="1" applyFill="1" applyBorder="1"/>
    <xf numFmtId="0" fontId="26" fillId="0" borderId="1" xfId="0" applyFont="1" applyBorder="1"/>
    <xf numFmtId="0" fontId="26" fillId="0" borderId="1" xfId="0" applyFont="1" applyFill="1" applyBorder="1"/>
    <xf numFmtId="0" fontId="26" fillId="0" borderId="1" xfId="0" applyFont="1" applyFill="1" applyBorder="1" applyAlignment="1"/>
    <xf numFmtId="0" fontId="6" fillId="0" borderId="4" xfId="0" applyFont="1" applyBorder="1"/>
    <xf numFmtId="0" fontId="0" fillId="10" borderId="1" xfId="0" applyFill="1" applyBorder="1"/>
    <xf numFmtId="0" fontId="6" fillId="29" borderId="1" xfId="0" applyFont="1" applyFill="1" applyBorder="1" applyAlignment="1"/>
    <xf numFmtId="0" fontId="6" fillId="0" borderId="1" xfId="0" applyFont="1" applyFill="1" applyBorder="1" applyAlignment="1"/>
    <xf numFmtId="0" fontId="26" fillId="5" borderId="4" xfId="0" applyFont="1" applyFill="1" applyBorder="1"/>
    <xf numFmtId="0" fontId="26" fillId="25" borderId="1" xfId="0" applyFont="1" applyFill="1" applyBorder="1"/>
    <xf numFmtId="0" fontId="26" fillId="5" borderId="1" xfId="0" applyFont="1" applyFill="1" applyBorder="1" applyAlignment="1"/>
    <xf numFmtId="0" fontId="26" fillId="5" borderId="5" xfId="0" applyFont="1" applyFill="1" applyBorder="1"/>
    <xf numFmtId="0" fontId="26" fillId="0" borderId="2" xfId="0" applyFont="1" applyBorder="1"/>
    <xf numFmtId="0" fontId="26" fillId="0" borderId="2" xfId="0" applyFont="1" applyFill="1" applyBorder="1"/>
    <xf numFmtId="0" fontId="0" fillId="5" borderId="3" xfId="0" applyFill="1" applyBorder="1"/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6" fillId="0" borderId="4" xfId="0" applyFont="1" applyBorder="1"/>
    <xf numFmtId="0" fontId="26" fillId="0" borderId="18" xfId="0" applyFont="1" applyBorder="1"/>
    <xf numFmtId="0" fontId="6" fillId="29" borderId="1" xfId="0" applyFont="1" applyFill="1" applyBorder="1"/>
    <xf numFmtId="0" fontId="26" fillId="10" borderId="8" xfId="0" applyFont="1" applyFill="1" applyBorder="1"/>
    <xf numFmtId="0" fontId="0" fillId="0" borderId="2" xfId="0" applyFill="1" applyBorder="1" applyAlignment="1">
      <alignment horizontal="center"/>
    </xf>
    <xf numFmtId="0" fontId="2" fillId="12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Border="1" applyAlignment="1"/>
    <xf numFmtId="0" fontId="0" fillId="0" borderId="0" xfId="0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4" borderId="51" xfId="0" applyFont="1" applyFill="1" applyBorder="1" applyAlignment="1">
      <alignment horizontal="center" vertical="center" wrapText="1"/>
    </xf>
    <xf numFmtId="0" fontId="50" fillId="15" borderId="35" xfId="0" applyFont="1" applyFill="1" applyBorder="1" applyAlignment="1">
      <alignment horizontal="center" vertical="center" wrapText="1"/>
    </xf>
    <xf numFmtId="0" fontId="50" fillId="2" borderId="42" xfId="0" applyFont="1" applyFill="1" applyBorder="1" applyAlignment="1">
      <alignment horizontal="center" vertical="center" wrapText="1"/>
    </xf>
    <xf numFmtId="0" fontId="50" fillId="4" borderId="53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4" borderId="15" xfId="0" applyFont="1" applyFill="1" applyBorder="1" applyAlignment="1">
      <alignment horizontal="center" vertical="center" wrapText="1"/>
    </xf>
    <xf numFmtId="0" fontId="50" fillId="15" borderId="12" xfId="0" applyFont="1" applyFill="1" applyBorder="1" applyAlignment="1">
      <alignment horizontal="center" vertical="center" wrapText="1"/>
    </xf>
    <xf numFmtId="0" fontId="50" fillId="2" borderId="57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26" fillId="30" borderId="1" xfId="0" applyFont="1" applyFill="1" applyBorder="1" applyAlignment="1"/>
    <xf numFmtId="0" fontId="26" fillId="2" borderId="8" xfId="0" applyFont="1" applyFill="1" applyBorder="1"/>
    <xf numFmtId="0" fontId="0" fillId="0" borderId="0" xfId="0"/>
    <xf numFmtId="0" fontId="0" fillId="0" borderId="0" xfId="0" applyBorder="1" applyAlignment="1">
      <alignment horizontal="center"/>
    </xf>
    <xf numFmtId="0" fontId="11" fillId="13" borderId="68" xfId="0" applyFont="1" applyFill="1" applyBorder="1" applyAlignment="1">
      <alignment horizontal="center" vertical="center" wrapText="1"/>
    </xf>
    <xf numFmtId="0" fontId="26" fillId="0" borderId="1" xfId="0" applyFont="1" applyBorder="1" applyAlignment="1"/>
    <xf numFmtId="0" fontId="0" fillId="28" borderId="8" xfId="0" applyFill="1" applyBorder="1"/>
    <xf numFmtId="0" fontId="6" fillId="0" borderId="8" xfId="0" applyFont="1" applyBorder="1" applyAlignment="1"/>
    <xf numFmtId="0" fontId="26" fillId="0" borderId="8" xfId="0" applyFont="1" applyFill="1" applyBorder="1" applyAlignment="1"/>
    <xf numFmtId="0" fontId="26" fillId="0" borderId="7" xfId="0" applyFont="1" applyBorder="1"/>
    <xf numFmtId="0" fontId="0" fillId="0" borderId="0" xfId="0"/>
    <xf numFmtId="0" fontId="0" fillId="0" borderId="0" xfId="0" applyBorder="1" applyAlignment="1">
      <alignment horizontal="center"/>
    </xf>
    <xf numFmtId="0" fontId="26" fillId="0" borderId="0" xfId="0" applyFont="1" applyFill="1" applyBorder="1"/>
    <xf numFmtId="0" fontId="10" fillId="0" borderId="0" xfId="0" applyFont="1" applyBorder="1"/>
    <xf numFmtId="0" fontId="0" fillId="0" borderId="1" xfId="0" applyBorder="1"/>
    <xf numFmtId="0" fontId="29" fillId="0" borderId="1" xfId="0" applyFont="1" applyBorder="1" applyAlignment="1">
      <alignment horizontal="left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6" fillId="0" borderId="5" xfId="0" applyFont="1" applyBorder="1" applyAlignment="1"/>
    <xf numFmtId="0" fontId="6" fillId="0" borderId="18" xfId="0" applyFont="1" applyBorder="1" applyAlignment="1">
      <alignment horizontal="center"/>
    </xf>
    <xf numFmtId="0" fontId="0" fillId="0" borderId="43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29" fillId="0" borderId="4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1" xfId="0" applyFill="1" applyBorder="1"/>
    <xf numFmtId="0" fontId="18" fillId="0" borderId="0" xfId="0" applyFont="1" applyFill="1" applyBorder="1" applyAlignment="1">
      <alignment horizontal="center"/>
    </xf>
    <xf numFmtId="0" fontId="0" fillId="5" borderId="1" xfId="0" applyFill="1" applyBorder="1"/>
    <xf numFmtId="0" fontId="26" fillId="5" borderId="2" xfId="0" applyFont="1" applyFill="1" applyBorder="1"/>
    <xf numFmtId="0" fontId="10" fillId="0" borderId="8" xfId="0" applyFont="1" applyFill="1" applyBorder="1" applyAlignment="1"/>
    <xf numFmtId="0" fontId="29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47" xfId="0" applyBorder="1"/>
    <xf numFmtId="0" fontId="0" fillId="0" borderId="47" xfId="0" applyFill="1" applyBorder="1"/>
    <xf numFmtId="0" fontId="0" fillId="0" borderId="58" xfId="0" applyBorder="1"/>
    <xf numFmtId="0" fontId="67" fillId="0" borderId="0" xfId="0" applyFont="1" applyFill="1" applyBorder="1"/>
    <xf numFmtId="0" fontId="0" fillId="0" borderId="37" xfId="0" applyBorder="1"/>
    <xf numFmtId="0" fontId="12" fillId="0" borderId="0" xfId="0" applyFont="1" applyFill="1" applyBorder="1"/>
    <xf numFmtId="0" fontId="68" fillId="0" borderId="16" xfId="0" applyFont="1" applyBorder="1"/>
    <xf numFmtId="0" fontId="0" fillId="0" borderId="3" xfId="0" applyFill="1" applyBorder="1"/>
    <xf numFmtId="0" fontId="68" fillId="0" borderId="0" xfId="0" applyFont="1" applyFill="1" applyBorder="1" applyAlignment="1">
      <alignment horizontal="right"/>
    </xf>
    <xf numFmtId="0" fontId="6" fillId="0" borderId="43" xfId="0" applyFont="1" applyBorder="1"/>
    <xf numFmtId="0" fontId="69" fillId="0" borderId="0" xfId="0" applyFont="1" applyFill="1" applyBorder="1"/>
    <xf numFmtId="0" fontId="6" fillId="0" borderId="10" xfId="0" applyFont="1" applyBorder="1"/>
    <xf numFmtId="0" fontId="0" fillId="0" borderId="37" xfId="0" applyBorder="1" applyAlignment="1"/>
    <xf numFmtId="0" fontId="0" fillId="0" borderId="10" xfId="0" applyBorder="1"/>
    <xf numFmtId="0" fontId="68" fillId="0" borderId="0" xfId="0" applyFont="1" applyFill="1" applyBorder="1"/>
    <xf numFmtId="0" fontId="0" fillId="28" borderId="10" xfId="0" applyFill="1" applyBorder="1"/>
    <xf numFmtId="0" fontId="26" fillId="0" borderId="10" xfId="0" applyFont="1" applyBorder="1"/>
    <xf numFmtId="0" fontId="57" fillId="32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0" fontId="0" fillId="0" borderId="10" xfId="0" applyFill="1" applyBorder="1"/>
    <xf numFmtId="0" fontId="0" fillId="28" borderId="3" xfId="0" applyFill="1" applyBorder="1"/>
    <xf numFmtId="0" fontId="0" fillId="0" borderId="10" xfId="0" applyFill="1" applyBorder="1" applyAlignment="1"/>
    <xf numFmtId="0" fontId="6" fillId="28" borderId="3" xfId="0" applyFont="1" applyFill="1" applyBorder="1" applyAlignment="1"/>
    <xf numFmtId="0" fontId="69" fillId="0" borderId="0" xfId="0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0" fontId="71" fillId="32" borderId="0" xfId="0" applyFont="1" applyFill="1" applyBorder="1"/>
    <xf numFmtId="0" fontId="57" fillId="0" borderId="0" xfId="0" applyFont="1" applyFill="1" applyBorder="1"/>
    <xf numFmtId="0" fontId="72" fillId="0" borderId="0" xfId="0" applyFont="1" applyBorder="1"/>
    <xf numFmtId="0" fontId="72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68" fillId="0" borderId="0" xfId="0" applyFont="1" applyBorder="1"/>
    <xf numFmtId="0" fontId="2" fillId="0" borderId="52" xfId="0" applyFont="1" applyBorder="1" applyAlignment="1">
      <alignment horizontal="center" vertical="center"/>
    </xf>
    <xf numFmtId="0" fontId="0" fillId="0" borderId="48" xfId="0" applyBorder="1"/>
    <xf numFmtId="0" fontId="0" fillId="0" borderId="48" xfId="0" applyFill="1" applyBorder="1"/>
    <xf numFmtId="0" fontId="0" fillId="0" borderId="60" xfId="0" applyBorder="1"/>
    <xf numFmtId="0" fontId="0" fillId="31" borderId="0" xfId="0" applyFill="1" applyBorder="1"/>
    <xf numFmtId="0" fontId="0" fillId="28" borderId="0" xfId="0" applyFill="1" applyBorder="1"/>
    <xf numFmtId="0" fontId="26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" xfId="0" applyFont="1" applyBorder="1" applyAlignment="1"/>
    <xf numFmtId="0" fontId="6" fillId="0" borderId="4" xfId="0" applyFont="1" applyBorder="1" applyAlignment="1"/>
    <xf numFmtId="0" fontId="0" fillId="0" borderId="4" xfId="0" applyBorder="1" applyAlignment="1"/>
    <xf numFmtId="0" fontId="35" fillId="0" borderId="7" xfId="0" applyFont="1" applyBorder="1" applyAlignment="1"/>
    <xf numFmtId="0" fontId="0" fillId="0" borderId="0" xfId="0" applyBorder="1" applyAlignment="1">
      <alignment horizontal="center"/>
    </xf>
    <xf numFmtId="0" fontId="8" fillId="26" borderId="9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3" fillId="0" borderId="1" xfId="0" applyFont="1" applyBorder="1" applyAlignment="1"/>
    <xf numFmtId="0" fontId="0" fillId="0" borderId="37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74" fillId="0" borderId="0" xfId="0" applyFont="1" applyBorder="1"/>
    <xf numFmtId="0" fontId="1" fillId="5" borderId="43" xfId="0" applyFont="1" applyFill="1" applyBorder="1" applyAlignment="1"/>
    <xf numFmtId="0" fontId="44" fillId="0" borderId="44" xfId="0" applyFont="1" applyBorder="1"/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5" fillId="0" borderId="0" xfId="0" applyFont="1" applyBorder="1"/>
    <xf numFmtId="0" fontId="0" fillId="3" borderId="18" xfId="0" applyFill="1" applyBorder="1" applyAlignment="1"/>
    <xf numFmtId="0" fontId="0" fillId="0" borderId="9" xfId="0" applyBorder="1" applyAlignment="1"/>
    <xf numFmtId="0" fontId="19" fillId="5" borderId="2" xfId="0" applyFont="1" applyFill="1" applyBorder="1" applyAlignment="1"/>
    <xf numFmtId="0" fontId="0" fillId="5" borderId="1" xfId="0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5" borderId="46" xfId="0" applyFill="1" applyBorder="1" applyAlignment="1"/>
    <xf numFmtId="0" fontId="0" fillId="5" borderId="0" xfId="0" applyFill="1" applyBorder="1" applyAlignment="1"/>
    <xf numFmtId="0" fontId="29" fillId="5" borderId="9" xfId="0" applyFont="1" applyFill="1" applyBorder="1" applyAlignment="1"/>
    <xf numFmtId="0" fontId="29" fillId="5" borderId="1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4" xfId="0" applyFill="1" applyBorder="1"/>
    <xf numFmtId="0" fontId="26" fillId="5" borderId="4" xfId="0" applyFont="1" applyFill="1" applyBorder="1" applyAlignment="1"/>
    <xf numFmtId="0" fontId="49" fillId="5" borderId="2" xfId="0" applyFont="1" applyFill="1" applyBorder="1" applyAlignment="1"/>
    <xf numFmtId="0" fontId="0" fillId="3" borderId="7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32" fillId="5" borderId="4" xfId="0" applyFont="1" applyFill="1" applyBorder="1" applyAlignment="1"/>
    <xf numFmtId="0" fontId="46" fillId="5" borderId="18" xfId="0" applyFont="1" applyFill="1" applyBorder="1" applyAlignment="1">
      <alignment vertical="center" wrapText="1"/>
    </xf>
    <xf numFmtId="0" fontId="10" fillId="5" borderId="4" xfId="0" applyFont="1" applyFill="1" applyBorder="1" applyAlignment="1"/>
    <xf numFmtId="0" fontId="11" fillId="0" borderId="2" xfId="0" applyFont="1" applyBorder="1" applyAlignment="1"/>
    <xf numFmtId="0" fontId="15" fillId="5" borderId="2" xfId="0" applyFont="1" applyFill="1" applyBorder="1" applyAlignment="1"/>
    <xf numFmtId="0" fontId="29" fillId="0" borderId="2" xfId="0" applyFont="1" applyBorder="1" applyAlignment="1"/>
    <xf numFmtId="0" fontId="0" fillId="5" borderId="7" xfId="0" applyFill="1" applyBorder="1" applyAlignment="1"/>
    <xf numFmtId="0" fontId="19" fillId="5" borderId="7" xfId="0" applyFont="1" applyFill="1" applyBorder="1" applyAlignment="1"/>
    <xf numFmtId="0" fontId="35" fillId="5" borderId="2" xfId="0" applyFont="1" applyFill="1" applyBorder="1" applyAlignment="1"/>
    <xf numFmtId="0" fontId="29" fillId="5" borderId="7" xfId="0" applyFont="1" applyFill="1" applyBorder="1" applyAlignment="1"/>
    <xf numFmtId="0" fontId="29" fillId="5" borderId="46" xfId="0" applyFont="1" applyFill="1" applyBorder="1" applyAlignment="1"/>
    <xf numFmtId="0" fontId="17" fillId="5" borderId="2" xfId="0" applyFont="1" applyFill="1" applyBorder="1" applyAlignment="1"/>
    <xf numFmtId="0" fontId="19" fillId="5" borderId="2" xfId="0" applyFont="1" applyFill="1" applyBorder="1"/>
    <xf numFmtId="0" fontId="17" fillId="5" borderId="46" xfId="0" applyFont="1" applyFill="1" applyBorder="1" applyAlignment="1"/>
    <xf numFmtId="0" fontId="26" fillId="5" borderId="2" xfId="0" applyFont="1" applyFill="1" applyBorder="1" applyAlignment="1"/>
    <xf numFmtId="0" fontId="40" fillId="5" borderId="3" xfId="0" applyFont="1" applyFill="1" applyBorder="1" applyAlignment="1"/>
    <xf numFmtId="0" fontId="10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6" fillId="30" borderId="0" xfId="0" applyFont="1" applyFill="1" applyBorder="1" applyAlignment="1"/>
    <xf numFmtId="0" fontId="19" fillId="0" borderId="18" xfId="0" applyFont="1" applyBorder="1" applyAlignment="1"/>
    <xf numFmtId="0" fontId="19" fillId="4" borderId="18" xfId="0" applyFont="1" applyFill="1" applyBorder="1" applyAlignment="1"/>
    <xf numFmtId="0" fontId="0" fillId="0" borderId="7" xfId="0" applyBorder="1" applyAlignment="1"/>
    <xf numFmtId="0" fontId="26" fillId="0" borderId="2" xfId="0" applyFont="1" applyFill="1" applyBorder="1" applyAlignment="1"/>
    <xf numFmtId="0" fontId="36" fillId="0" borderId="0" xfId="0" applyFont="1" applyFill="1" applyBorder="1" applyAlignment="1">
      <alignment horizontal="left"/>
    </xf>
    <xf numFmtId="0" fontId="44" fillId="0" borderId="7" xfId="0" applyFont="1" applyBorder="1"/>
    <xf numFmtId="0" fontId="26" fillId="5" borderId="3" xfId="0" applyFont="1" applyFill="1" applyBorder="1" applyAlignment="1"/>
    <xf numFmtId="0" fontId="10" fillId="0" borderId="1" xfId="0" applyFont="1" applyFill="1" applyBorder="1" applyAlignment="1"/>
    <xf numFmtId="0" fontId="28" fillId="0" borderId="61" xfId="1" applyBorder="1" applyAlignment="1">
      <alignment horizontal="center"/>
    </xf>
    <xf numFmtId="0" fontId="28" fillId="0" borderId="62" xfId="1" applyBorder="1" applyAlignment="1">
      <alignment horizontal="center"/>
    </xf>
    <xf numFmtId="0" fontId="28" fillId="0" borderId="63" xfId="1" applyBorder="1" applyAlignment="1">
      <alignment horizontal="center"/>
    </xf>
    <xf numFmtId="0" fontId="30" fillId="0" borderId="2" xfId="0" applyFont="1" applyBorder="1"/>
    <xf numFmtId="0" fontId="29" fillId="0" borderId="2" xfId="0" applyFont="1" applyFill="1" applyBorder="1"/>
    <xf numFmtId="0" fontId="0" fillId="0" borderId="0" xfId="0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0" xfId="0"/>
    <xf numFmtId="0" fontId="0" fillId="0" borderId="0" xfId="0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" borderId="4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8" fillId="0" borderId="0" xfId="0" applyFont="1" applyFill="1" applyBorder="1" applyAlignment="1"/>
    <xf numFmtId="0" fontId="58" fillId="0" borderId="0" xfId="0" applyFont="1" applyFill="1" applyBorder="1" applyAlignment="1">
      <alignment horizontal="center"/>
    </xf>
    <xf numFmtId="0" fontId="30" fillId="0" borderId="0" xfId="0" applyFont="1" applyFill="1" applyBorder="1"/>
    <xf numFmtId="0" fontId="30" fillId="0" borderId="0" xfId="0" applyFont="1" applyFill="1" applyBorder="1" applyAlignment="1"/>
    <xf numFmtId="14" fontId="6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14" fontId="6" fillId="0" borderId="0" xfId="0" applyNumberFormat="1" applyFont="1" applyFill="1" applyBorder="1"/>
    <xf numFmtId="0" fontId="7" fillId="0" borderId="0" xfId="0" applyFont="1" applyFill="1" applyBorder="1" applyAlignment="1"/>
    <xf numFmtId="0" fontId="42" fillId="0" borderId="0" xfId="0" applyFont="1" applyFill="1" applyBorder="1"/>
    <xf numFmtId="0" fontId="40" fillId="0" borderId="0" xfId="0" applyFont="1" applyFill="1" applyBorder="1"/>
    <xf numFmtId="0" fontId="2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/>
    <xf numFmtId="0" fontId="64" fillId="0" borderId="0" xfId="0" applyFont="1" applyFill="1" applyBorder="1" applyAlignment="1">
      <alignment vertical="center" wrapText="1"/>
    </xf>
    <xf numFmtId="0" fontId="11" fillId="13" borderId="46" xfId="0" applyFont="1" applyFill="1" applyBorder="1" applyAlignment="1">
      <alignment horizontal="center" vertical="center" wrapText="1"/>
    </xf>
    <xf numFmtId="0" fontId="1" fillId="13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73" fillId="0" borderId="0" xfId="0" applyFont="1" applyFill="1" applyBorder="1" applyAlignment="1"/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44" fillId="0" borderId="0" xfId="0" applyFont="1" applyFill="1" applyBorder="1" applyAlignment="1"/>
    <xf numFmtId="0" fontId="4" fillId="0" borderId="0" xfId="0" applyFont="1" applyFill="1" applyBorder="1" applyAlignment="1"/>
    <xf numFmtId="14" fontId="0" fillId="0" borderId="0" xfId="0" applyNumberFormat="1" applyFill="1" applyBorder="1"/>
    <xf numFmtId="0" fontId="6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65" fillId="0" borderId="0" xfId="0" applyFont="1" applyFill="1" applyBorder="1"/>
    <xf numFmtId="0" fontId="22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11" borderId="32" xfId="0" applyFont="1" applyFill="1" applyBorder="1" applyAlignment="1">
      <alignment horizontal="center" vertical="top" wrapText="1"/>
    </xf>
    <xf numFmtId="0" fontId="39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28" fillId="0" borderId="69" xfId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26" fillId="2" borderId="62" xfId="0" applyFont="1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0" fillId="0" borderId="62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28" fillId="0" borderId="70" xfId="1" applyFill="1" applyBorder="1" applyAlignment="1">
      <alignment horizontal="center" wrapText="1"/>
    </xf>
    <xf numFmtId="0" fontId="28" fillId="0" borderId="62" xfId="1" applyFill="1" applyBorder="1" applyAlignment="1">
      <alignment horizontal="center" wrapText="1"/>
    </xf>
    <xf numFmtId="0" fontId="28" fillId="0" borderId="61" xfId="1" applyFill="1" applyBorder="1" applyAlignment="1">
      <alignment horizontal="center" vertical="center" wrapText="1"/>
    </xf>
    <xf numFmtId="0" fontId="28" fillId="0" borderId="62" xfId="1" applyFill="1" applyBorder="1" applyAlignment="1">
      <alignment horizontal="center" vertical="center" wrapText="1"/>
    </xf>
    <xf numFmtId="0" fontId="28" fillId="0" borderId="69" xfId="1" applyFill="1" applyBorder="1" applyAlignment="1">
      <alignment horizontal="center" vertical="center" wrapText="1"/>
    </xf>
    <xf numFmtId="0" fontId="28" fillId="0" borderId="63" xfId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justify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15" borderId="2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15" borderId="2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15" borderId="21" xfId="0" applyFont="1" applyFill="1" applyBorder="1" applyAlignment="1">
      <alignment vertical="center"/>
    </xf>
    <xf numFmtId="0" fontId="6" fillId="9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/>
    </xf>
    <xf numFmtId="0" fontId="6" fillId="9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9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9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vertical="center" wrapText="1"/>
    </xf>
    <xf numFmtId="0" fontId="6" fillId="5" borderId="16" xfId="0" applyFont="1" applyFill="1" applyBorder="1" applyAlignment="1">
      <alignment vertical="center"/>
    </xf>
    <xf numFmtId="0" fontId="6" fillId="5" borderId="1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/>
    </xf>
    <xf numFmtId="0" fontId="6" fillId="15" borderId="35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76" fillId="5" borderId="21" xfId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/>
    </xf>
    <xf numFmtId="0" fontId="67" fillId="0" borderId="0" xfId="0" applyFont="1"/>
    <xf numFmtId="0" fontId="67" fillId="0" borderId="0" xfId="0" applyFont="1" applyBorder="1"/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justify" wrapText="1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/>
    <xf numFmtId="0" fontId="67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67" fillId="0" borderId="0" xfId="0" applyNumberFormat="1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9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 vertical="center" textRotation="90"/>
    </xf>
    <xf numFmtId="0" fontId="12" fillId="3" borderId="15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/>
    <xf numFmtId="0" fontId="0" fillId="0" borderId="0" xfId="0" applyFill="1" applyBorder="1" applyAlignment="1">
      <alignment horizontal="left"/>
    </xf>
    <xf numFmtId="0" fontId="12" fillId="5" borderId="31" xfId="0" applyFont="1" applyFill="1" applyBorder="1" applyAlignment="1">
      <alignment horizontal="center" vertical="center" textRotation="90"/>
    </xf>
    <xf numFmtId="0" fontId="12" fillId="5" borderId="16" xfId="0" applyFont="1" applyFill="1" applyBorder="1" applyAlignment="1">
      <alignment horizontal="center" vertical="center" textRotation="90"/>
    </xf>
    <xf numFmtId="0" fontId="12" fillId="5" borderId="32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left"/>
    </xf>
    <xf numFmtId="0" fontId="12" fillId="3" borderId="31" xfId="0" applyFont="1" applyFill="1" applyBorder="1" applyAlignment="1">
      <alignment horizontal="center" vertical="center" textRotation="90" wrapText="1"/>
    </xf>
    <xf numFmtId="0" fontId="12" fillId="3" borderId="16" xfId="0" applyFont="1" applyFill="1" applyBorder="1" applyAlignment="1">
      <alignment horizontal="center" vertical="center" textRotation="90" wrapText="1"/>
    </xf>
    <xf numFmtId="0" fontId="12" fillId="3" borderId="32" xfId="0" applyFont="1" applyFill="1" applyBorder="1" applyAlignment="1">
      <alignment horizontal="center" vertical="center" textRotation="90" wrapText="1"/>
    </xf>
    <xf numFmtId="0" fontId="12" fillId="3" borderId="13" xfId="0" applyFont="1" applyFill="1" applyBorder="1" applyAlignment="1">
      <alignment horizontal="center" vertical="center" textRotation="90" shrinkToFit="1"/>
    </xf>
    <xf numFmtId="0" fontId="12" fillId="3" borderId="14" xfId="0" applyFont="1" applyFill="1" applyBorder="1" applyAlignment="1">
      <alignment horizontal="center" vertical="center" textRotation="90" shrinkToFit="1"/>
    </xf>
    <xf numFmtId="0" fontId="12" fillId="3" borderId="15" xfId="0" applyFont="1" applyFill="1" applyBorder="1" applyAlignment="1">
      <alignment horizontal="center" vertical="center" textRotation="90" shrinkToFit="1"/>
    </xf>
    <xf numFmtId="0" fontId="12" fillId="5" borderId="11" xfId="0" applyFont="1" applyFill="1" applyBorder="1" applyAlignment="1">
      <alignment horizontal="center" vertical="center" textRotation="90"/>
    </xf>
    <xf numFmtId="0" fontId="12" fillId="5" borderId="21" xfId="0" applyFont="1" applyFill="1" applyBorder="1" applyAlignment="1">
      <alignment horizontal="center" vertical="center" textRotation="90"/>
    </xf>
    <xf numFmtId="0" fontId="12" fillId="5" borderId="24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textRotation="90" wrapText="1"/>
    </xf>
    <xf numFmtId="0" fontId="12" fillId="3" borderId="15" xfId="0" applyFont="1" applyFill="1" applyBorder="1" applyAlignment="1">
      <alignment horizontal="center" vertical="center" textRotation="90" wrapText="1"/>
    </xf>
    <xf numFmtId="0" fontId="63" fillId="0" borderId="0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textRotation="90"/>
    </xf>
    <xf numFmtId="0" fontId="12" fillId="5" borderId="14" xfId="0" applyFont="1" applyFill="1" applyBorder="1" applyAlignment="1">
      <alignment horizontal="center" vertical="center" textRotation="90"/>
    </xf>
    <xf numFmtId="0" fontId="12" fillId="5" borderId="15" xfId="0" applyFont="1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 textRotation="90" wrapText="1"/>
    </xf>
    <xf numFmtId="0" fontId="12" fillId="3" borderId="53" xfId="0" applyFont="1" applyFill="1" applyBorder="1" applyAlignment="1">
      <alignment horizontal="center" vertical="center" textRotation="90" wrapText="1"/>
    </xf>
    <xf numFmtId="0" fontId="50" fillId="3" borderId="40" xfId="0" applyFont="1" applyFill="1" applyBorder="1" applyAlignment="1">
      <alignment horizontal="center"/>
    </xf>
    <xf numFmtId="0" fontId="50" fillId="3" borderId="45" xfId="0" applyFont="1" applyFill="1" applyBorder="1" applyAlignment="1">
      <alignment horizontal="center"/>
    </xf>
    <xf numFmtId="0" fontId="50" fillId="5" borderId="40" xfId="0" applyFont="1" applyFill="1" applyBorder="1" applyAlignment="1">
      <alignment horizontal="center" vertical="center"/>
    </xf>
    <xf numFmtId="0" fontId="50" fillId="5" borderId="45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1" xfId="0" applyNumberFormat="1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/>
    </xf>
    <xf numFmtId="0" fontId="12" fillId="5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3" borderId="9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9" fillId="8" borderId="8" xfId="0" applyFont="1" applyFill="1" applyBorder="1" applyAlignment="1">
      <alignment horizontal="left"/>
    </xf>
    <xf numFmtId="0" fontId="29" fillId="8" borderId="1" xfId="0" applyFont="1" applyFill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19" fillId="4" borderId="2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9" borderId="3" xfId="0" applyFont="1" applyFill="1" applyBorder="1" applyAlignment="1">
      <alignment horizontal="left"/>
    </xf>
    <xf numFmtId="0" fontId="35" fillId="9" borderId="8" xfId="0" applyFont="1" applyFill="1" applyBorder="1" applyAlignment="1">
      <alignment horizontal="left"/>
    </xf>
    <xf numFmtId="0" fontId="0" fillId="27" borderId="17" xfId="0" applyFill="1" applyBorder="1" applyAlignment="1">
      <alignment horizontal="center"/>
    </xf>
    <xf numFmtId="0" fontId="0" fillId="27" borderId="43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29" fillId="0" borderId="3" xfId="0" applyFont="1" applyFill="1" applyBorder="1" applyAlignment="1"/>
    <xf numFmtId="0" fontId="29" fillId="0" borderId="8" xfId="0" applyFont="1" applyFill="1" applyBorder="1" applyAlignment="1"/>
    <xf numFmtId="0" fontId="3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35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5" fillId="8" borderId="1" xfId="0" applyFont="1" applyFill="1" applyBorder="1" applyAlignment="1">
      <alignment horizontal="left"/>
    </xf>
    <xf numFmtId="0" fontId="10" fillId="0" borderId="1" xfId="0" applyFont="1" applyBorder="1" applyAlignment="1"/>
    <xf numFmtId="0" fontId="35" fillId="0" borderId="3" xfId="0" applyFont="1" applyBorder="1" applyAlignment="1">
      <alignment horizontal="left"/>
    </xf>
    <xf numFmtId="0" fontId="35" fillId="0" borderId="8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0" fontId="0" fillId="8" borderId="17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9" fillId="4" borderId="8" xfId="0" applyFont="1" applyFill="1" applyBorder="1" applyAlignment="1">
      <alignment horizontal="left"/>
    </xf>
    <xf numFmtId="0" fontId="29" fillId="4" borderId="1" xfId="0" applyFont="1" applyFill="1" applyBorder="1" applyAlignment="1">
      <alignment horizontal="left"/>
    </xf>
    <xf numFmtId="0" fontId="26" fillId="3" borderId="3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29" fillId="4" borderId="7" xfId="0" applyFont="1" applyFill="1" applyBorder="1" applyAlignment="1">
      <alignment horizontal="left"/>
    </xf>
    <xf numFmtId="0" fontId="29" fillId="4" borderId="2" xfId="0" applyFont="1" applyFill="1" applyBorder="1" applyAlignment="1">
      <alignment horizontal="left"/>
    </xf>
    <xf numFmtId="0" fontId="29" fillId="3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29" borderId="3" xfId="0" applyFont="1" applyFill="1" applyBorder="1" applyAlignment="1">
      <alignment horizontal="center"/>
    </xf>
    <xf numFmtId="0" fontId="6" fillId="29" borderId="8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35" fillId="0" borderId="4" xfId="0" applyFont="1" applyFill="1" applyBorder="1" applyAlignment="1">
      <alignment horizontal="left"/>
    </xf>
    <xf numFmtId="0" fontId="36" fillId="0" borderId="4" xfId="0" applyFont="1" applyFill="1" applyBorder="1" applyAlignment="1">
      <alignment horizontal="left"/>
    </xf>
    <xf numFmtId="0" fontId="35" fillId="0" borderId="2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9" fillId="7" borderId="3" xfId="0" applyFont="1" applyFill="1" applyBorder="1" applyAlignment="1">
      <alignment horizontal="left"/>
    </xf>
    <xf numFmtId="0" fontId="19" fillId="7" borderId="7" xfId="0" applyFont="1" applyFill="1" applyBorder="1" applyAlignment="1">
      <alignment horizontal="left"/>
    </xf>
    <xf numFmtId="0" fontId="33" fillId="4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5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10" fillId="9" borderId="9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left"/>
    </xf>
    <xf numFmtId="0" fontId="35" fillId="8" borderId="3" xfId="0" applyFont="1" applyFill="1" applyBorder="1" applyAlignment="1">
      <alignment horizontal="left"/>
    </xf>
    <xf numFmtId="0" fontId="35" fillId="8" borderId="8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6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6" fillId="4" borderId="46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19" fillId="9" borderId="1" xfId="0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3" fillId="8" borderId="63" xfId="0" applyFont="1" applyFill="1" applyBorder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7" borderId="62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left"/>
    </xf>
    <xf numFmtId="0" fontId="29" fillId="0" borderId="8" xfId="0" applyFont="1" applyBorder="1" applyAlignment="1">
      <alignment horizontal="left"/>
    </xf>
    <xf numFmtId="0" fontId="24" fillId="2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5" fillId="7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35" fillId="4" borderId="9" xfId="0" applyFont="1" applyFill="1" applyBorder="1" applyAlignment="1">
      <alignment horizontal="center"/>
    </xf>
    <xf numFmtId="0" fontId="35" fillId="4" borderId="6" xfId="0" applyFont="1" applyFill="1" applyBorder="1" applyAlignment="1">
      <alignment horizontal="center"/>
    </xf>
    <xf numFmtId="0" fontId="19" fillId="0" borderId="3" xfId="0" applyFont="1" applyBorder="1" applyAlignment="1">
      <alignment horizontal="left"/>
    </xf>
    <xf numFmtId="0" fontId="39" fillId="6" borderId="1" xfId="0" applyFont="1" applyFill="1" applyBorder="1" applyAlignment="1">
      <alignment horizontal="left" vertical="center" wrapText="1"/>
    </xf>
    <xf numFmtId="0" fontId="35" fillId="8" borderId="4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left"/>
    </xf>
    <xf numFmtId="0" fontId="35" fillId="4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left"/>
    </xf>
    <xf numFmtId="0" fontId="19" fillId="4" borderId="43" xfId="0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8" fillId="8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7" fillId="13" borderId="3" xfId="0" applyFont="1" applyFill="1" applyBorder="1" applyAlignment="1">
      <alignment horizontal="center"/>
    </xf>
    <xf numFmtId="0" fontId="27" fillId="13" borderId="10" xfId="0" applyFont="1" applyFill="1" applyBorder="1" applyAlignment="1">
      <alignment horizontal="center"/>
    </xf>
    <xf numFmtId="0" fontId="27" fillId="13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9" xfId="0" applyBorder="1" applyAlignment="1">
      <alignment horizontal="right" vertical="center"/>
    </xf>
    <xf numFmtId="0" fontId="0" fillId="5" borderId="1" xfId="0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5" borderId="43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0" fillId="25" borderId="1" xfId="0" applyFill="1" applyBorder="1" applyAlignment="1">
      <alignment horizontal="center"/>
    </xf>
    <xf numFmtId="0" fontId="8" fillId="26" borderId="9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29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left"/>
    </xf>
    <xf numFmtId="0" fontId="26" fillId="5" borderId="3" xfId="0" applyFont="1" applyFill="1" applyBorder="1" applyAlignment="1">
      <alignment horizontal="left"/>
    </xf>
    <xf numFmtId="0" fontId="26" fillId="5" borderId="8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5" fillId="5" borderId="18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0" fontId="19" fillId="25" borderId="1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9" fillId="5" borderId="3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0" fillId="13" borderId="3" xfId="0" applyFont="1" applyFill="1" applyBorder="1" applyAlignment="1">
      <alignment horizontal="center"/>
    </xf>
    <xf numFmtId="0" fontId="50" fillId="13" borderId="10" xfId="0" applyFont="1" applyFill="1" applyBorder="1" applyAlignment="1">
      <alignment horizontal="center"/>
    </xf>
    <xf numFmtId="0" fontId="50" fillId="13" borderId="8" xfId="0" applyFont="1" applyFill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0" fillId="0" borderId="4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0" fillId="5" borderId="3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1" borderId="0" xfId="0" applyFont="1" applyFill="1" applyBorder="1" applyAlignment="1">
      <alignment horizontal="center" vertical="center" wrapText="1"/>
    </xf>
    <xf numFmtId="0" fontId="12" fillId="31" borderId="13" xfId="0" applyFont="1" applyFill="1" applyBorder="1" applyAlignment="1">
      <alignment horizontal="center" vertical="center"/>
    </xf>
    <xf numFmtId="0" fontId="12" fillId="31" borderId="15" xfId="0" applyFont="1" applyFill="1" applyBorder="1" applyAlignment="1">
      <alignment horizontal="center" vertical="center"/>
    </xf>
    <xf numFmtId="0" fontId="12" fillId="31" borderId="16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DETENUTI</a:t>
            </a:r>
          </a:p>
        </c:rich>
      </c:tx>
      <c:spPr>
        <a:noFill/>
        <a:ln>
          <a:noFill/>
        </a:ln>
        <a:effectLst/>
      </c:spPr>
    </c:title>
    <c:view3D>
      <c:rotX val="0"/>
      <c:rotY val="0"/>
      <c:depthPercent val="60"/>
      <c:perspective val="100"/>
    </c:view3D>
    <c:floor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0145398090708955E-2"/>
          <c:y val="0.13887523364790341"/>
          <c:w val="0.94573634947944096"/>
          <c:h val="0.56331372970437688"/>
        </c:manualLayout>
      </c:layout>
      <c:bar3DChart>
        <c:barDir val="col"/>
        <c:grouping val="clustered"/>
        <c:ser>
          <c:idx val="0"/>
          <c:order val="0"/>
          <c:tx>
            <c:v>serie8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STATISTICHE!$L$5:$L$15</c:f>
              <c:numCache>
                <c:formatCode>General</c:formatCode>
                <c:ptCount val="11"/>
                <c:pt idx="0">
                  <c:v>0</c:v>
                </c:pt>
                <c:pt idx="1">
                  <c:v>23</c:v>
                </c:pt>
                <c:pt idx="2">
                  <c:v>36</c:v>
                </c:pt>
                <c:pt idx="3">
                  <c:v>29</c:v>
                </c:pt>
                <c:pt idx="4">
                  <c:v>204</c:v>
                </c:pt>
                <c:pt idx="5">
                  <c:v>99</c:v>
                </c:pt>
                <c:pt idx="6">
                  <c:v>7</c:v>
                </c:pt>
                <c:pt idx="7">
                  <c:v>4</c:v>
                </c:pt>
                <c:pt idx="8">
                  <c:v>14</c:v>
                </c:pt>
                <c:pt idx="9">
                  <c:v>58</c:v>
                </c:pt>
                <c:pt idx="10">
                  <c:v>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77-47A9-88BE-084B36614A71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STATISTICHE!$E$5:$E$15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77-47A9-88BE-084B36614A71}"/>
            </c:ext>
          </c:extLst>
        </c:ser>
        <c:ser>
          <c:idx val="2"/>
          <c:order val="2"/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STATISTICHE!$F$5:$F$15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E77-47A9-88BE-084B36614A71}"/>
            </c:ext>
          </c:extLst>
        </c:ser>
        <c:ser>
          <c:idx val="3"/>
          <c:order val="3"/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STATISTICHE!$G$5:$G$15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E77-47A9-88BE-084B36614A71}"/>
            </c:ext>
          </c:extLst>
        </c:ser>
        <c:ser>
          <c:idx val="4"/>
          <c:order val="4"/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STATISTICHE!$H$5:$H$15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E77-47A9-88BE-084B36614A71}"/>
            </c:ext>
          </c:extLst>
        </c:ser>
        <c:ser>
          <c:idx val="5"/>
          <c:order val="5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STATISTICHE!$I$5:$I$15</c:f>
              <c:numCache>
                <c:formatCode>General</c:formatCode>
                <c:ptCount val="11"/>
                <c:pt idx="0">
                  <c:v>2</c:v>
                </c:pt>
                <c:pt idx="1">
                  <c:v>193</c:v>
                </c:pt>
                <c:pt idx="2">
                  <c:v>11</c:v>
                </c:pt>
                <c:pt idx="3">
                  <c:v>77</c:v>
                </c:pt>
                <c:pt idx="4">
                  <c:v>218</c:v>
                </c:pt>
                <c:pt idx="5">
                  <c:v>108</c:v>
                </c:pt>
                <c:pt idx="6">
                  <c:v>7</c:v>
                </c:pt>
                <c:pt idx="7">
                  <c:v>1</c:v>
                </c:pt>
                <c:pt idx="8">
                  <c:v>10</c:v>
                </c:pt>
                <c:pt idx="9">
                  <c:v>94</c:v>
                </c:pt>
                <c:pt idx="10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E77-47A9-88BE-084B36614A71}"/>
            </c:ext>
          </c:extLst>
        </c:ser>
        <c:ser>
          <c:idx val="6"/>
          <c:order val="6"/>
          <c:spPr>
            <a:solidFill>
              <a:schemeClr val="tx2"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cat>
            <c:strRef>
              <c:f>STATISTICHE!$C$5:$C$15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STATISTICHE!$J$5:$J$15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E77-47A9-88BE-084B36614A71}"/>
            </c:ext>
          </c:extLst>
        </c:ser>
        <c:dLbls/>
        <c:gapWidth val="65"/>
        <c:shape val="box"/>
        <c:axId val="111857664"/>
        <c:axId val="111859200"/>
        <c:axId val="0"/>
      </c:bar3DChart>
      <c:catAx>
        <c:axId val="1118576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859200"/>
        <c:crosses val="autoZero"/>
        <c:auto val="1"/>
        <c:lblAlgn val="ctr"/>
        <c:lblOffset val="100"/>
      </c:catAx>
      <c:valAx>
        <c:axId val="1118592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85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Personale</a:t>
            </a:r>
            <a:r>
              <a:rPr lang="it-IT" baseline="0"/>
              <a:t> Positivo COVID-19 MArzo 2020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Positività'!$A$3:$A$29</c:f>
              <c:numCache>
                <c:formatCode>dd\-mmm</c:formatCode>
                <c:ptCount val="27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</c:numCache>
            </c:numRef>
          </c:cat>
          <c:val>
            <c:numRef>
              <c:f>'Andamento Positività'!$E$3:$E$29</c:f>
              <c:numCache>
                <c:formatCode>General</c:formatCode>
                <c:ptCount val="27"/>
                <c:pt idx="8">
                  <c:v>16</c:v>
                </c:pt>
                <c:pt idx="14">
                  <c:v>30</c:v>
                </c:pt>
                <c:pt idx="17">
                  <c:v>48</c:v>
                </c:pt>
                <c:pt idx="19">
                  <c:v>64</c:v>
                </c:pt>
                <c:pt idx="21">
                  <c:v>64</c:v>
                </c:pt>
                <c:pt idx="22">
                  <c:v>67</c:v>
                </c:pt>
                <c:pt idx="23">
                  <c:v>92</c:v>
                </c:pt>
                <c:pt idx="24">
                  <c:v>93</c:v>
                </c:pt>
                <c:pt idx="25">
                  <c:v>94</c:v>
                </c:pt>
                <c:pt idx="26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79-4605-AD1E-F45B80352F8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Positività'!$A$3:$A$29</c:f>
              <c:numCache>
                <c:formatCode>dd\-mmm</c:formatCode>
                <c:ptCount val="27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</c:numCache>
            </c:numRef>
          </c:cat>
          <c:val>
            <c:numRef>
              <c:f>'Andamento Positività'!$F$3:$F$29</c:f>
              <c:numCache>
                <c:formatCode>General</c:formatCode>
                <c:ptCount val="27"/>
                <c:pt idx="14">
                  <c:v>32</c:v>
                </c:pt>
                <c:pt idx="15">
                  <c:v>30</c:v>
                </c:pt>
                <c:pt idx="18">
                  <c:v>63</c:v>
                </c:pt>
                <c:pt idx="19">
                  <c:v>74</c:v>
                </c:pt>
                <c:pt idx="21">
                  <c:v>63</c:v>
                </c:pt>
                <c:pt idx="22">
                  <c:v>67</c:v>
                </c:pt>
                <c:pt idx="23">
                  <c:v>92</c:v>
                </c:pt>
                <c:pt idx="24">
                  <c:v>93</c:v>
                </c:pt>
                <c:pt idx="25">
                  <c:v>99</c:v>
                </c:pt>
                <c:pt idx="26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79-4605-AD1E-F45B80352F8F}"/>
            </c:ext>
          </c:extLst>
        </c:ser>
        <c:dLbls>
          <c:showVal val="1"/>
        </c:dLbls>
        <c:gapWidth val="444"/>
        <c:overlap val="-90"/>
        <c:axId val="168806272"/>
        <c:axId val="168807808"/>
      </c:barChart>
      <c:dateAx>
        <c:axId val="168806272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807808"/>
        <c:crosses val="autoZero"/>
        <c:auto val="1"/>
        <c:lblOffset val="100"/>
        <c:baseTimeUnit val="days"/>
      </c:dateAx>
      <c:valAx>
        <c:axId val="1688078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688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Personale positivo covid-19</a:t>
            </a:r>
            <a:r>
              <a:rPr lang="it-IT" baseline="0"/>
              <a:t> aprile 2020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Positività'!$A$31:$A$60</c:f>
              <c:numCache>
                <c:formatCode>dd\-mmm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'Andamento Positività'!$E$31:$E$60</c:f>
              <c:numCache>
                <c:formatCode>General</c:formatCode>
                <c:ptCount val="30"/>
                <c:pt idx="0">
                  <c:v>122</c:v>
                </c:pt>
                <c:pt idx="1">
                  <c:v>131</c:v>
                </c:pt>
                <c:pt idx="2">
                  <c:v>147</c:v>
                </c:pt>
                <c:pt idx="3">
                  <c:v>157</c:v>
                </c:pt>
                <c:pt idx="4">
                  <c:v>157</c:v>
                </c:pt>
                <c:pt idx="6">
                  <c:v>171</c:v>
                </c:pt>
                <c:pt idx="7">
                  <c:v>183</c:v>
                </c:pt>
                <c:pt idx="9">
                  <c:v>195</c:v>
                </c:pt>
                <c:pt idx="10">
                  <c:v>198</c:v>
                </c:pt>
                <c:pt idx="11">
                  <c:v>198</c:v>
                </c:pt>
                <c:pt idx="12">
                  <c:v>201</c:v>
                </c:pt>
                <c:pt idx="13">
                  <c:v>210</c:v>
                </c:pt>
                <c:pt idx="14">
                  <c:v>210</c:v>
                </c:pt>
                <c:pt idx="15">
                  <c:v>214</c:v>
                </c:pt>
                <c:pt idx="16">
                  <c:v>214</c:v>
                </c:pt>
                <c:pt idx="17">
                  <c:v>215</c:v>
                </c:pt>
                <c:pt idx="18">
                  <c:v>215</c:v>
                </c:pt>
                <c:pt idx="19">
                  <c:v>212</c:v>
                </c:pt>
                <c:pt idx="20">
                  <c:v>220</c:v>
                </c:pt>
                <c:pt idx="21">
                  <c:v>227</c:v>
                </c:pt>
                <c:pt idx="23">
                  <c:v>227</c:v>
                </c:pt>
                <c:pt idx="25">
                  <c:v>0</c:v>
                </c:pt>
                <c:pt idx="26">
                  <c:v>226</c:v>
                </c:pt>
                <c:pt idx="27">
                  <c:v>216</c:v>
                </c:pt>
                <c:pt idx="28">
                  <c:v>215</c:v>
                </c:pt>
                <c:pt idx="29">
                  <c:v>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56-418E-96A7-F6ADB690D38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Positività'!$A$31:$A$60</c:f>
              <c:numCache>
                <c:formatCode>dd\-mmm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'Andamento Positività'!$F$31:$F$60</c:f>
              <c:numCache>
                <c:formatCode>General</c:formatCode>
                <c:ptCount val="30"/>
                <c:pt idx="0">
                  <c:v>131</c:v>
                </c:pt>
                <c:pt idx="1">
                  <c:v>144</c:v>
                </c:pt>
                <c:pt idx="2">
                  <c:v>151</c:v>
                </c:pt>
                <c:pt idx="5">
                  <c:v>171</c:v>
                </c:pt>
                <c:pt idx="6">
                  <c:v>178</c:v>
                </c:pt>
                <c:pt idx="7">
                  <c:v>186</c:v>
                </c:pt>
                <c:pt idx="8">
                  <c:v>187</c:v>
                </c:pt>
                <c:pt idx="9">
                  <c:v>197</c:v>
                </c:pt>
                <c:pt idx="13">
                  <c:v>210</c:v>
                </c:pt>
                <c:pt idx="14">
                  <c:v>212</c:v>
                </c:pt>
                <c:pt idx="15">
                  <c:v>216</c:v>
                </c:pt>
                <c:pt idx="16">
                  <c:v>215</c:v>
                </c:pt>
                <c:pt idx="19">
                  <c:v>214</c:v>
                </c:pt>
                <c:pt idx="20">
                  <c:v>221</c:v>
                </c:pt>
                <c:pt idx="21">
                  <c:v>229</c:v>
                </c:pt>
                <c:pt idx="22">
                  <c:v>216</c:v>
                </c:pt>
                <c:pt idx="23">
                  <c:v>227</c:v>
                </c:pt>
                <c:pt idx="25">
                  <c:v>226</c:v>
                </c:pt>
                <c:pt idx="26">
                  <c:v>225</c:v>
                </c:pt>
                <c:pt idx="27">
                  <c:v>216</c:v>
                </c:pt>
                <c:pt idx="28">
                  <c:v>212</c:v>
                </c:pt>
                <c:pt idx="29">
                  <c:v>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56-418E-96A7-F6ADB690D38D}"/>
            </c:ext>
          </c:extLst>
        </c:ser>
        <c:dLbls>
          <c:showVal val="1"/>
        </c:dLbls>
        <c:gapWidth val="444"/>
        <c:overlap val="-90"/>
        <c:axId val="173516288"/>
        <c:axId val="173517824"/>
      </c:barChart>
      <c:dateAx>
        <c:axId val="173516288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517824"/>
        <c:crosses val="autoZero"/>
        <c:auto val="1"/>
        <c:lblOffset val="100"/>
        <c:baseTimeUnit val="days"/>
      </c:dateAx>
      <c:valAx>
        <c:axId val="173517824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7351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personale positivo covid-19 maggio 2020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9.1718503937007895E-2"/>
          <c:y val="6.0601851851851893E-2"/>
          <c:w val="0.88430118110235301"/>
          <c:h val="0.53949438611840184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Positività'!$A$62:$A$92</c:f>
              <c:numCache>
                <c:formatCode>dd\-mmm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'Andamento Positività'!$E$62:$E$92</c:f>
              <c:numCache>
                <c:formatCode>General</c:formatCode>
                <c:ptCount val="31"/>
                <c:pt idx="0">
                  <c:v>215</c:v>
                </c:pt>
                <c:pt idx="1">
                  <c:v>212</c:v>
                </c:pt>
                <c:pt idx="2">
                  <c:v>211</c:v>
                </c:pt>
                <c:pt idx="3">
                  <c:v>203</c:v>
                </c:pt>
                <c:pt idx="4">
                  <c:v>204</c:v>
                </c:pt>
                <c:pt idx="5">
                  <c:v>209</c:v>
                </c:pt>
                <c:pt idx="6">
                  <c:v>209</c:v>
                </c:pt>
                <c:pt idx="7">
                  <c:v>200</c:v>
                </c:pt>
                <c:pt idx="8">
                  <c:v>198</c:v>
                </c:pt>
                <c:pt idx="9">
                  <c:v>202</c:v>
                </c:pt>
                <c:pt idx="10">
                  <c:v>192</c:v>
                </c:pt>
                <c:pt idx="11">
                  <c:v>177</c:v>
                </c:pt>
                <c:pt idx="12">
                  <c:v>170</c:v>
                </c:pt>
                <c:pt idx="13">
                  <c:v>162</c:v>
                </c:pt>
                <c:pt idx="14">
                  <c:v>161</c:v>
                </c:pt>
                <c:pt idx="15">
                  <c:v>160</c:v>
                </c:pt>
                <c:pt idx="16">
                  <c:v>162</c:v>
                </c:pt>
                <c:pt idx="17">
                  <c:v>160</c:v>
                </c:pt>
                <c:pt idx="18">
                  <c:v>154</c:v>
                </c:pt>
                <c:pt idx="19">
                  <c:v>154</c:v>
                </c:pt>
                <c:pt idx="20">
                  <c:v>149</c:v>
                </c:pt>
                <c:pt idx="21">
                  <c:v>149</c:v>
                </c:pt>
                <c:pt idx="22">
                  <c:v>147</c:v>
                </c:pt>
                <c:pt idx="23">
                  <c:v>147</c:v>
                </c:pt>
                <c:pt idx="24">
                  <c:v>145</c:v>
                </c:pt>
                <c:pt idx="25">
                  <c:v>141</c:v>
                </c:pt>
                <c:pt idx="26">
                  <c:v>142</c:v>
                </c:pt>
                <c:pt idx="27">
                  <c:v>138</c:v>
                </c:pt>
                <c:pt idx="28">
                  <c:v>135</c:v>
                </c:pt>
                <c:pt idx="29">
                  <c:v>135</c:v>
                </c:pt>
                <c:pt idx="30">
                  <c:v>135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EE-4572-A717-C527BF441A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Positività'!$A$62:$A$92</c:f>
              <c:numCache>
                <c:formatCode>dd\-mmm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'Andamento Positività'!$F$62:$F$92</c:f>
              <c:numCache>
                <c:formatCode>General</c:formatCode>
                <c:ptCount val="31"/>
                <c:pt idx="3">
                  <c:v>205</c:v>
                </c:pt>
                <c:pt idx="4">
                  <c:v>207</c:v>
                </c:pt>
                <c:pt idx="5">
                  <c:v>208</c:v>
                </c:pt>
                <c:pt idx="6">
                  <c:v>205</c:v>
                </c:pt>
                <c:pt idx="7">
                  <c:v>202</c:v>
                </c:pt>
                <c:pt idx="10">
                  <c:v>193</c:v>
                </c:pt>
                <c:pt idx="11">
                  <c:v>176</c:v>
                </c:pt>
                <c:pt idx="12">
                  <c:v>170</c:v>
                </c:pt>
                <c:pt idx="13">
                  <c:v>162</c:v>
                </c:pt>
                <c:pt idx="14">
                  <c:v>161</c:v>
                </c:pt>
                <c:pt idx="17">
                  <c:v>159</c:v>
                </c:pt>
                <c:pt idx="18">
                  <c:v>154</c:v>
                </c:pt>
                <c:pt idx="19">
                  <c:v>151</c:v>
                </c:pt>
                <c:pt idx="20">
                  <c:v>150</c:v>
                </c:pt>
                <c:pt idx="21">
                  <c:v>149</c:v>
                </c:pt>
                <c:pt idx="24">
                  <c:v>143</c:v>
                </c:pt>
                <c:pt idx="25">
                  <c:v>142</c:v>
                </c:pt>
                <c:pt idx="26">
                  <c:v>142</c:v>
                </c:pt>
                <c:pt idx="27">
                  <c:v>138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DEE-4572-A717-C527BF441AC6}"/>
            </c:ext>
          </c:extLst>
        </c:ser>
        <c:dLbls>
          <c:showVal val="1"/>
        </c:dLbls>
        <c:gapWidth val="444"/>
        <c:overlap val="-90"/>
        <c:axId val="173708416"/>
        <c:axId val="173709952"/>
      </c:barChart>
      <c:dateAx>
        <c:axId val="173708416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709952"/>
        <c:crosses val="autoZero"/>
        <c:auto val="1"/>
        <c:lblOffset val="100"/>
        <c:baseTimeUnit val="days"/>
      </c:dateAx>
      <c:valAx>
        <c:axId val="17370995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737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DETENUTI</a:t>
            </a:r>
            <a:r>
              <a:rPr lang="it-IT" baseline="0"/>
              <a:t> POSITIVI COVID 19 GIUGNO 2020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</c:trendline>
          <c:cat>
            <c:numRef>
              <c:f>'Andamento Positività'!$A$94:$A$123</c:f>
              <c:numCache>
                <c:formatCode>dd\-mmm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'Andamento Positività'!$B$94:$B$123</c:f>
              <c:numCache>
                <c:formatCode>General</c:formatCode>
                <c:ptCount val="30"/>
                <c:pt idx="0">
                  <c:v>77</c:v>
                </c:pt>
                <c:pt idx="1">
                  <c:v>76</c:v>
                </c:pt>
                <c:pt idx="2">
                  <c:v>76</c:v>
                </c:pt>
                <c:pt idx="3">
                  <c:v>73</c:v>
                </c:pt>
                <c:pt idx="4">
                  <c:v>73</c:v>
                </c:pt>
                <c:pt idx="5">
                  <c:v>73</c:v>
                </c:pt>
                <c:pt idx="6">
                  <c:v>73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71</c:v>
                </c:pt>
                <c:pt idx="11">
                  <c:v>71</c:v>
                </c:pt>
                <c:pt idx="12">
                  <c:v>69</c:v>
                </c:pt>
                <c:pt idx="13">
                  <c:v>69</c:v>
                </c:pt>
                <c:pt idx="14">
                  <c:v>67</c:v>
                </c:pt>
                <c:pt idx="15">
                  <c:v>66</c:v>
                </c:pt>
                <c:pt idx="16">
                  <c:v>67</c:v>
                </c:pt>
                <c:pt idx="17">
                  <c:v>66</c:v>
                </c:pt>
                <c:pt idx="18">
                  <c:v>65</c:v>
                </c:pt>
                <c:pt idx="19">
                  <c:v>65</c:v>
                </c:pt>
                <c:pt idx="20">
                  <c:v>64</c:v>
                </c:pt>
                <c:pt idx="21">
                  <c:v>64</c:v>
                </c:pt>
                <c:pt idx="22">
                  <c:v>58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56</c:v>
                </c:pt>
                <c:pt idx="28">
                  <c:v>55</c:v>
                </c:pt>
                <c:pt idx="29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31-4258-B528-918894A1C14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Positività'!$A$94:$A$123</c:f>
              <c:numCache>
                <c:formatCode>dd\-mmm</c:formatCode>
                <c:ptCount val="30"/>
                <c:pt idx="0">
                  <c:v>43983</c:v>
                </c:pt>
                <c:pt idx="1">
                  <c:v>43984</c:v>
                </c:pt>
                <c:pt idx="2">
                  <c:v>43985</c:v>
                </c:pt>
                <c:pt idx="3">
                  <c:v>43986</c:v>
                </c:pt>
                <c:pt idx="4">
                  <c:v>43987</c:v>
                </c:pt>
                <c:pt idx="5">
                  <c:v>43988</c:v>
                </c:pt>
                <c:pt idx="6">
                  <c:v>43989</c:v>
                </c:pt>
                <c:pt idx="7">
                  <c:v>43990</c:v>
                </c:pt>
                <c:pt idx="8">
                  <c:v>43991</c:v>
                </c:pt>
                <c:pt idx="9">
                  <c:v>43992</c:v>
                </c:pt>
                <c:pt idx="10">
                  <c:v>43993</c:v>
                </c:pt>
                <c:pt idx="11">
                  <c:v>43994</c:v>
                </c:pt>
                <c:pt idx="12">
                  <c:v>43995</c:v>
                </c:pt>
                <c:pt idx="13">
                  <c:v>43996</c:v>
                </c:pt>
                <c:pt idx="14">
                  <c:v>43997</c:v>
                </c:pt>
                <c:pt idx="15">
                  <c:v>43998</c:v>
                </c:pt>
                <c:pt idx="16">
                  <c:v>43999</c:v>
                </c:pt>
                <c:pt idx="17">
                  <c:v>44000</c:v>
                </c:pt>
                <c:pt idx="18">
                  <c:v>44001</c:v>
                </c:pt>
                <c:pt idx="19">
                  <c:v>44002</c:v>
                </c:pt>
                <c:pt idx="20">
                  <c:v>44003</c:v>
                </c:pt>
                <c:pt idx="21">
                  <c:v>44004</c:v>
                </c:pt>
                <c:pt idx="22">
                  <c:v>44005</c:v>
                </c:pt>
                <c:pt idx="23">
                  <c:v>44006</c:v>
                </c:pt>
                <c:pt idx="24">
                  <c:v>44007</c:v>
                </c:pt>
                <c:pt idx="25">
                  <c:v>44008</c:v>
                </c:pt>
                <c:pt idx="26">
                  <c:v>44009</c:v>
                </c:pt>
                <c:pt idx="27">
                  <c:v>44010</c:v>
                </c:pt>
                <c:pt idx="28">
                  <c:v>44011</c:v>
                </c:pt>
                <c:pt idx="29">
                  <c:v>44012</c:v>
                </c:pt>
              </c:numCache>
            </c:numRef>
          </c:cat>
          <c:val>
            <c:numRef>
              <c:f>'Andamento Positività'!$C$94:$C$123</c:f>
              <c:numCache>
                <c:formatCode>General</c:formatCode>
                <c:ptCount val="30"/>
                <c:pt idx="2">
                  <c:v>76</c:v>
                </c:pt>
                <c:pt idx="3">
                  <c:v>74</c:v>
                </c:pt>
                <c:pt idx="4">
                  <c:v>73</c:v>
                </c:pt>
                <c:pt idx="7">
                  <c:v>69</c:v>
                </c:pt>
                <c:pt idx="9">
                  <c:v>69</c:v>
                </c:pt>
                <c:pt idx="10">
                  <c:v>71</c:v>
                </c:pt>
                <c:pt idx="11">
                  <c:v>71</c:v>
                </c:pt>
                <c:pt idx="15">
                  <c:v>66</c:v>
                </c:pt>
                <c:pt idx="16">
                  <c:v>67</c:v>
                </c:pt>
                <c:pt idx="17">
                  <c:v>66</c:v>
                </c:pt>
                <c:pt idx="18">
                  <c:v>65</c:v>
                </c:pt>
                <c:pt idx="21">
                  <c:v>64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7">
                  <c:v>56</c:v>
                </c:pt>
                <c:pt idx="29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31-4258-B528-918894A1C14A}"/>
            </c:ext>
          </c:extLst>
        </c:ser>
        <c:dLbls>
          <c:showVal val="1"/>
        </c:dLbls>
        <c:gapWidth val="219"/>
        <c:overlap val="-27"/>
        <c:axId val="173781376"/>
        <c:axId val="173782912"/>
      </c:barChart>
      <c:dateAx>
        <c:axId val="173781376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782912"/>
        <c:crosses val="autoZero"/>
        <c:auto val="1"/>
        <c:lblOffset val="100"/>
        <c:baseTimeUnit val="days"/>
      </c:dateAx>
      <c:valAx>
        <c:axId val="173782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7813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DETENUTI</a:t>
            </a:r>
            <a:r>
              <a:rPr lang="it-IT" baseline="0"/>
              <a:t> POSITIVI COVID 19 - LUGLIO 2020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Positività'!$A$125:$A$155</c:f>
              <c:numCache>
                <c:formatCode>dd\-mmm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'Andamento Positività'!$B$125:$B$155</c:f>
              <c:numCache>
                <c:formatCode>General</c:formatCode>
                <c:ptCount val="31"/>
                <c:pt idx="0">
                  <c:v>55</c:v>
                </c:pt>
                <c:pt idx="1">
                  <c:v>55</c:v>
                </c:pt>
                <c:pt idx="2">
                  <c:v>51</c:v>
                </c:pt>
                <c:pt idx="3">
                  <c:v>51</c:v>
                </c:pt>
                <c:pt idx="4">
                  <c:v>51</c:v>
                </c:pt>
                <c:pt idx="5">
                  <c:v>52</c:v>
                </c:pt>
                <c:pt idx="6">
                  <c:v>52</c:v>
                </c:pt>
                <c:pt idx="7">
                  <c:v>36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FC-4816-A583-FD888F85F05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Positività'!$A$125:$A$155</c:f>
              <c:numCache>
                <c:formatCode>dd\-mmm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'Andamento Positività'!$C$125:$C$155</c:f>
              <c:numCache>
                <c:formatCode>General</c:formatCode>
                <c:ptCount val="31"/>
                <c:pt idx="0">
                  <c:v>55</c:v>
                </c:pt>
                <c:pt idx="1">
                  <c:v>55</c:v>
                </c:pt>
                <c:pt idx="2">
                  <c:v>51</c:v>
                </c:pt>
                <c:pt idx="5">
                  <c:v>52</c:v>
                </c:pt>
                <c:pt idx="6">
                  <c:v>35</c:v>
                </c:pt>
                <c:pt idx="7">
                  <c:v>36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FC-4816-A583-FD888F85F05F}"/>
            </c:ext>
          </c:extLst>
        </c:ser>
        <c:dLbls>
          <c:showVal val="1"/>
        </c:dLbls>
        <c:gapWidth val="219"/>
        <c:overlap val="-27"/>
        <c:axId val="173839104"/>
        <c:axId val="173840640"/>
      </c:barChart>
      <c:dateAx>
        <c:axId val="173839104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840640"/>
        <c:crosses val="autoZero"/>
        <c:auto val="1"/>
        <c:lblOffset val="100"/>
        <c:baseTimeUnit val="days"/>
      </c:dateAx>
      <c:valAx>
        <c:axId val="1738406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3839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Detenuti Positivi Covid-19 AGOSTO 2020</a:t>
            </a:r>
          </a:p>
        </c:rich>
      </c:tx>
      <c:layout>
        <c:manualLayout>
          <c:xMode val="edge"/>
          <c:yMode val="edge"/>
          <c:x val="0.38377877992256093"/>
          <c:y val="2.1463060804851272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Positività'!$A$157:$A$187</c:f>
              <c:numCache>
                <c:formatCode>dd\-mmm</c:formatCode>
                <c:ptCount val="31"/>
                <c:pt idx="0">
                  <c:v>44044</c:v>
                </c:pt>
                <c:pt idx="1">
                  <c:v>44045</c:v>
                </c:pt>
                <c:pt idx="2">
                  <c:v>44046</c:v>
                </c:pt>
                <c:pt idx="3">
                  <c:v>44047</c:v>
                </c:pt>
                <c:pt idx="4">
                  <c:v>44048</c:v>
                </c:pt>
                <c:pt idx="5">
                  <c:v>44049</c:v>
                </c:pt>
                <c:pt idx="6">
                  <c:v>44050</c:v>
                </c:pt>
                <c:pt idx="7">
                  <c:v>44051</c:v>
                </c:pt>
                <c:pt idx="8">
                  <c:v>44052</c:v>
                </c:pt>
                <c:pt idx="9">
                  <c:v>44053</c:v>
                </c:pt>
                <c:pt idx="10">
                  <c:v>44054</c:v>
                </c:pt>
                <c:pt idx="11">
                  <c:v>44055</c:v>
                </c:pt>
                <c:pt idx="12">
                  <c:v>44056</c:v>
                </c:pt>
                <c:pt idx="13">
                  <c:v>44057</c:v>
                </c:pt>
                <c:pt idx="14">
                  <c:v>44058</c:v>
                </c:pt>
                <c:pt idx="15">
                  <c:v>44059</c:v>
                </c:pt>
                <c:pt idx="16">
                  <c:v>44060</c:v>
                </c:pt>
                <c:pt idx="17">
                  <c:v>44061</c:v>
                </c:pt>
                <c:pt idx="18">
                  <c:v>44062</c:v>
                </c:pt>
                <c:pt idx="19">
                  <c:v>44063</c:v>
                </c:pt>
                <c:pt idx="20">
                  <c:v>44064</c:v>
                </c:pt>
                <c:pt idx="21">
                  <c:v>44065</c:v>
                </c:pt>
                <c:pt idx="22">
                  <c:v>44066</c:v>
                </c:pt>
                <c:pt idx="23">
                  <c:v>44067</c:v>
                </c:pt>
                <c:pt idx="24">
                  <c:v>44068</c:v>
                </c:pt>
                <c:pt idx="25">
                  <c:v>44069</c:v>
                </c:pt>
                <c:pt idx="26">
                  <c:v>44070</c:v>
                </c:pt>
                <c:pt idx="27">
                  <c:v>44071</c:v>
                </c:pt>
                <c:pt idx="28">
                  <c:v>44072</c:v>
                </c:pt>
                <c:pt idx="29">
                  <c:v>44073</c:v>
                </c:pt>
                <c:pt idx="30">
                  <c:v>44074</c:v>
                </c:pt>
              </c:numCache>
            </c:numRef>
          </c:cat>
          <c:val>
            <c:numRef>
              <c:f>'Andamento Positività'!$B$157:$B$187</c:f>
              <c:numCache>
                <c:formatCode>General</c:formatCode>
                <c:ptCount val="31"/>
                <c:pt idx="0">
                  <c:v>7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1A-48CF-AE88-E1C373B6D74A}"/>
            </c:ext>
          </c:extLst>
        </c:ser>
        <c:dLbls>
          <c:showVal val="1"/>
        </c:dLbls>
        <c:gapWidth val="219"/>
        <c:overlap val="-27"/>
        <c:axId val="174059520"/>
        <c:axId val="174061056"/>
      </c:barChart>
      <c:dateAx>
        <c:axId val="174059520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061056"/>
        <c:crosses val="autoZero"/>
        <c:auto val="1"/>
        <c:lblOffset val="100"/>
        <c:baseTimeUnit val="days"/>
      </c:dateAx>
      <c:valAx>
        <c:axId val="1740610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0595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Detenuti Positivi</a:t>
            </a:r>
            <a:r>
              <a:rPr lang="it-IT" baseline="0"/>
              <a:t> Covid-19 SETTEMBRE 2020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Positività'!$A$189:$A$218</c:f>
              <c:numCache>
                <c:formatCode>dd\-mmm</c:formatCode>
                <c:ptCount val="30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'Andamento Positività'!$B$189:$B$218</c:f>
              <c:numCache>
                <c:formatCode>General</c:formatCode>
                <c:ptCount val="30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07-4058-8F92-66D877948457}"/>
            </c:ext>
          </c:extLst>
        </c:ser>
        <c:dLbls>
          <c:showVal val="1"/>
        </c:dLbls>
        <c:gapWidth val="219"/>
        <c:overlap val="-27"/>
        <c:axId val="174123648"/>
        <c:axId val="183394688"/>
      </c:barChart>
      <c:dateAx>
        <c:axId val="174123648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394688"/>
        <c:crosses val="autoZero"/>
        <c:auto val="1"/>
        <c:lblOffset val="100"/>
        <c:baseTimeUnit val="days"/>
      </c:dateAx>
      <c:valAx>
        <c:axId val="1833946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1236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PERSONALE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Serie8</c:v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cat>
            <c:strRef>
              <c:f>STATISTICHE!$C$22:$C$32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STATISTICHE!$D$22:$D$32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5D-4716-A35B-43A018464F93}"/>
            </c:ext>
          </c:extLst>
        </c:ser>
        <c:ser>
          <c:idx val="1"/>
          <c:order val="1"/>
          <c:tx>
            <c:v>Serie9</c:v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cat>
            <c:strRef>
              <c:f>STATISTICHE!$C$22:$C$32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STATISTICHE!$E$22:$E$32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05D-4716-A35B-43A018464F93}"/>
            </c:ext>
          </c:extLst>
        </c:ser>
        <c:ser>
          <c:idx val="2"/>
          <c:order val="2"/>
          <c:tx>
            <c:v>Serie10</c:v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cat>
            <c:strRef>
              <c:f>STATISTICHE!$C$22:$C$32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STATISTICHE!$F$22:$F$32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05D-4716-A35B-43A018464F93}"/>
            </c:ext>
          </c:extLst>
        </c:ser>
        <c:ser>
          <c:idx val="3"/>
          <c:order val="3"/>
          <c:tx>
            <c:v>Serie11</c:v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cat>
            <c:strRef>
              <c:f>STATISTICHE!$C$22:$C$32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STATISTICHE!$G$22:$G$32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05D-4716-A35B-43A018464F93}"/>
            </c:ext>
          </c:extLst>
        </c:ser>
        <c:ser>
          <c:idx val="4"/>
          <c:order val="4"/>
          <c:tx>
            <c:v>Serie13</c:v>
          </c:tx>
          <c:spPr>
            <a:noFill/>
            <a:ln w="25400" cap="flat" cmpd="sng" algn="ctr">
              <a:solidFill>
                <a:schemeClr val="accent5"/>
              </a:solidFill>
              <a:miter lim="800000"/>
            </a:ln>
            <a:effectLst/>
          </c:spPr>
          <c:cat>
            <c:strRef>
              <c:f>STATISTICHE!$C$22:$C$32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STATISTICHE!$H$22:$H$32</c:f>
              <c:numCache>
                <c:formatCode>General</c:formatCode>
                <c:ptCount val="11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23</c:v>
                </c:pt>
                <c:pt idx="4">
                  <c:v>8</c:v>
                </c:pt>
                <c:pt idx="5">
                  <c:v>7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05D-4716-A35B-43A018464F93}"/>
            </c:ext>
          </c:extLst>
        </c:ser>
        <c:ser>
          <c:idx val="5"/>
          <c:order val="5"/>
          <c:tx>
            <c:v>Serie12</c:v>
          </c:tx>
          <c:spPr>
            <a:noFill/>
            <a:ln w="25400" cap="flat" cmpd="sng" algn="ctr">
              <a:solidFill>
                <a:schemeClr val="accent6"/>
              </a:solidFill>
              <a:miter lim="800000"/>
            </a:ln>
            <a:effectLst/>
          </c:spPr>
          <c:cat>
            <c:strRef>
              <c:f>STATISTICHE!$C$22:$C$32</c:f>
              <c:strCache>
                <c:ptCount val="11"/>
                <c:pt idx="0">
                  <c:v>PRAP CALABRIA </c:v>
                </c:pt>
                <c:pt idx="1">
                  <c:v>PRAP CAMPANIA</c:v>
                </c:pt>
                <c:pt idx="2">
                  <c:v>PRAP EMLIA ROMAGNA e MARCHE</c:v>
                </c:pt>
                <c:pt idx="3">
                  <c:v>PRAP LAZIO, ABRUZZO e MOLISE</c:v>
                </c:pt>
                <c:pt idx="4">
                  <c:v>PRAP LOMBARDIA</c:v>
                </c:pt>
                <c:pt idx="5">
                  <c:v>PRAP PIEMONTE, LIGURIA e VALLE D'AOSTA</c:v>
                </c:pt>
                <c:pt idx="6">
                  <c:v>PRAP PUGLIA e BASILICATA</c:v>
                </c:pt>
                <c:pt idx="7">
                  <c:v>PRAP SARDEGNA</c:v>
                </c:pt>
                <c:pt idx="8">
                  <c:v>PRAP SICILIA</c:v>
                </c:pt>
                <c:pt idx="9">
                  <c:v>PRAP TOSCANA e UMBRIA</c:v>
                </c:pt>
                <c:pt idx="10">
                  <c:v>PRAP TRIVENETO</c:v>
                </c:pt>
              </c:strCache>
            </c:strRef>
          </c:cat>
          <c:val>
            <c:numRef>
              <c:f>STATISTICHE!$I$22:$I$32</c:f>
              <c:numCache>
                <c:formatCode>General</c:formatCode>
                <c:ptCount val="11"/>
                <c:pt idx="0">
                  <c:v>0</c:v>
                </c:pt>
                <c:pt idx="1">
                  <c:v>201</c:v>
                </c:pt>
                <c:pt idx="2">
                  <c:v>53</c:v>
                </c:pt>
                <c:pt idx="3">
                  <c:v>122</c:v>
                </c:pt>
                <c:pt idx="4">
                  <c:v>119</c:v>
                </c:pt>
                <c:pt idx="5">
                  <c:v>116</c:v>
                </c:pt>
                <c:pt idx="6">
                  <c:v>42</c:v>
                </c:pt>
                <c:pt idx="7">
                  <c:v>36</c:v>
                </c:pt>
                <c:pt idx="8">
                  <c:v>32</c:v>
                </c:pt>
                <c:pt idx="9">
                  <c:v>75</c:v>
                </c:pt>
                <c:pt idx="10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05D-4716-A35B-43A018464F93}"/>
            </c:ext>
          </c:extLst>
        </c:ser>
        <c:dLbls/>
        <c:axId val="111906176"/>
        <c:axId val="111936640"/>
      </c:barChart>
      <c:catAx>
        <c:axId val="1119061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936640"/>
        <c:crosses val="autoZero"/>
        <c:auto val="1"/>
        <c:lblAlgn val="ctr"/>
        <c:lblOffset val="100"/>
      </c:catAx>
      <c:valAx>
        <c:axId val="111936640"/>
        <c:scaling>
          <c:orientation val="minMax"/>
        </c:scaling>
        <c:axPos val="l"/>
        <c:majorGridlines>
          <c:spPr>
            <a:ln w="9525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906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Luogo di degenza del Personale Positivo al COVID-19</a:t>
            </a:r>
          </a:p>
        </c:rich>
      </c:tx>
      <c:layout>
        <c:manualLayout>
          <c:xMode val="edge"/>
          <c:yMode val="edge"/>
          <c:x val="0.15878183166035689"/>
          <c:y val="2.5043965859613826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32296091854498038"/>
          <c:y val="0.20689095118761891"/>
          <c:w val="0.6226591819556867"/>
          <c:h val="0.73909527779337181"/>
        </c:manualLayout>
      </c:layout>
      <c:barChart>
        <c:barDir val="col"/>
        <c:grouping val="clustered"/>
        <c:ser>
          <c:idx val="2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spPr>
              <a:solidFill>
                <a:srgbClr val="FF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5C-41B2-A35D-E50DE777E08E}"/>
              </c:ext>
            </c:extLst>
          </c:dPt>
          <c:dPt>
            <c:idx val="1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5C-41B2-A35D-E50DE777E08E}"/>
              </c:ext>
            </c:extLst>
          </c:dPt>
          <c:dPt>
            <c:idx val="2"/>
            <c:spPr>
              <a:solidFill>
                <a:schemeClr val="bg1"/>
              </a:solidFill>
              <a:ln>
                <a:solidFill>
                  <a:srgbClr val="002060"/>
                </a:solidFill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5C-41B2-A35D-E50DE777E0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'NUOVO BOLLETTINO DAP'!#REF!</c:f>
              <c:strCache>
                <c:ptCount val="3"/>
                <c:pt idx="0">
                  <c:v>personale RICOVERATO</c:v>
                </c:pt>
                <c:pt idx="1">
                  <c:v>personale in CASERMA</c:v>
                </c:pt>
                <c:pt idx="2">
                  <c:v>personale nel proprio domicilio</c:v>
                </c:pt>
              </c:strCache>
            </c:strRef>
          </c:cat>
          <c:val>
            <c:numRef>
              <c:f>'NUOVO BOLLETTINO DAP'!#REF!</c:f>
              <c:numCache>
                <c:formatCode>General</c:formatCode>
                <c:ptCount val="3"/>
                <c:pt idx="0">
                  <c:v>8</c:v>
                </c:pt>
                <c:pt idx="1">
                  <c:v>18</c:v>
                </c:pt>
                <c:pt idx="2">
                  <c:v>910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5C-41B2-A35D-E50DE777E08E}"/>
            </c:ext>
          </c:extLst>
        </c:ser>
        <c:dLbls>
          <c:showVal val="1"/>
        </c:dLbls>
        <c:gapWidth val="100"/>
        <c:overlap val="-24"/>
        <c:axId val="111988736"/>
        <c:axId val="1119902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'NUOVO BOLLETTINO DAP'!#REF!</c15:sqref>
                        </c15:formulaRef>
                      </c:ext>
                    </c:extLst>
                    <c:strCache>
                      <c:ptCount val="3"/>
                      <c:pt idx="0">
                        <c:v>personale RICOVERATO</c:v>
                      </c:pt>
                      <c:pt idx="1">
                        <c:v>personale in CASERMA</c:v>
                      </c:pt>
                      <c:pt idx="2">
                        <c:v>personale nel proprio domicilio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'NUOVO BOLLETTINO DAP'!#REF!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7-4C5C-41B2-A35D-E50DE777E08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'NUOVO BOLLETTINO DAP'!#REF!</c15:sqref>
                        </c15:formulaRef>
                      </c:ext>
                    </c:extLst>
                    <c:strCache>
                      <c:ptCount val="3"/>
                      <c:pt idx="0">
                        <c:v>personale RICOVERATO</c:v>
                      </c:pt>
                      <c:pt idx="1">
                        <c:v>personale in CASERMA</c:v>
                      </c:pt>
                      <c:pt idx="2">
                        <c:v>personale nel proprio domicilio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'NUOVO BOLLETTINO DAP'!#REF!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8-4C5C-41B2-A35D-E50DE777E08E}"/>
                  </c:ext>
                </c:extLst>
              </c15:ser>
            </c15:filteredBarSeries>
          </c:ext>
        </c:extLst>
      </c:barChart>
      <c:catAx>
        <c:axId val="1119887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990272"/>
        <c:crosses val="autoZero"/>
        <c:auto val="1"/>
        <c:lblAlgn val="ctr"/>
        <c:lblOffset val="100"/>
      </c:catAx>
      <c:valAx>
        <c:axId val="1119902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198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NAZIONALITA'</a:t>
            </a:r>
            <a:r>
              <a:rPr lang="it-IT" baseline="0"/>
              <a:t> DI NASCITA - DETENUTI POSITIVI COVID19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032941011863954E-2"/>
          <c:y val="7.2328318015179943E-2"/>
          <c:w val="0.9340241532324437"/>
          <c:h val="0.79934323603422108"/>
        </c:manualLayout>
      </c:layout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'Nazionalità det positivi'!$E$2:$AG$2</c:f>
              <c:strCache>
                <c:ptCount val="29"/>
                <c:pt idx="0">
                  <c:v>AFGANISTAN</c:v>
                </c:pt>
                <c:pt idx="1">
                  <c:v>ALBANIA</c:v>
                </c:pt>
                <c:pt idx="2">
                  <c:v>ALGERIA</c:v>
                </c:pt>
                <c:pt idx="3">
                  <c:v>BANGLADESH</c:v>
                </c:pt>
                <c:pt idx="4">
                  <c:v>BELGIO</c:v>
                </c:pt>
                <c:pt idx="5">
                  <c:v>BRASILE</c:v>
                </c:pt>
                <c:pt idx="6">
                  <c:v>CAMERUN</c:v>
                </c:pt>
                <c:pt idx="7">
                  <c:v>COSTA D'AVORIO</c:v>
                </c:pt>
                <c:pt idx="8">
                  <c:v>ECUADOR</c:v>
                </c:pt>
                <c:pt idx="9">
                  <c:v>PERU'</c:v>
                </c:pt>
                <c:pt idx="10">
                  <c:v>ETIOPIA</c:v>
                </c:pt>
                <c:pt idx="11">
                  <c:v>GAMBIA</c:v>
                </c:pt>
                <c:pt idx="12">
                  <c:v>GEORGIA</c:v>
                </c:pt>
                <c:pt idx="13">
                  <c:v>GERMANIA</c:v>
                </c:pt>
                <c:pt idx="14">
                  <c:v>INDIA</c:v>
                </c:pt>
                <c:pt idx="15">
                  <c:v>ITALIA</c:v>
                </c:pt>
                <c:pt idx="16">
                  <c:v>MAROCCO</c:v>
                </c:pt>
                <c:pt idx="17">
                  <c:v>NIGERIA</c:v>
                </c:pt>
                <c:pt idx="18">
                  <c:v>PERU'</c:v>
                </c:pt>
                <c:pt idx="19">
                  <c:v>PAKISTAN</c:v>
                </c:pt>
                <c:pt idx="20">
                  <c:v>REP. DOMENICANA</c:v>
                </c:pt>
                <c:pt idx="21">
                  <c:v>ROMANIA</c:v>
                </c:pt>
                <c:pt idx="22">
                  <c:v>SPAGNA</c:v>
                </c:pt>
                <c:pt idx="23">
                  <c:v>SENEGAL</c:v>
                </c:pt>
                <c:pt idx="24">
                  <c:v>SRI LANKA</c:v>
                </c:pt>
                <c:pt idx="25">
                  <c:v>STATI UNITI</c:v>
                </c:pt>
                <c:pt idx="26">
                  <c:v>TUNISIA</c:v>
                </c:pt>
                <c:pt idx="27">
                  <c:v>UCRAINA</c:v>
                </c:pt>
                <c:pt idx="28">
                  <c:v>YUGOSLAVIA</c:v>
                </c:pt>
              </c:strCache>
            </c:strRef>
          </c:cat>
          <c:val>
            <c:numRef>
              <c:f>'Nazionalità det positivi'!$E$3:$AG$3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5B-4405-84B8-99E37B55C86B}"/>
            </c:ext>
          </c:extLst>
        </c:ser>
        <c:dLbls>
          <c:showVal val="1"/>
        </c:dLbls>
        <c:gapWidth val="100"/>
        <c:overlap val="-24"/>
        <c:axId val="167458304"/>
        <c:axId val="167459840"/>
      </c:barChart>
      <c:catAx>
        <c:axId val="167458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459840"/>
        <c:crosses val="autoZero"/>
        <c:auto val="1"/>
        <c:lblAlgn val="ctr"/>
        <c:lblOffset val="100"/>
      </c:catAx>
      <c:valAx>
        <c:axId val="167459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458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NAZIONALITA'</a:t>
            </a:r>
            <a:r>
              <a:rPr lang="it-IT" baseline="0"/>
              <a:t> DI NASCITA - DETENUTI POSITIVI COVID19</a:t>
            </a:r>
            <a:endParaRPr lang="it-IT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'Nazionalità det positivi'!$E$2:$AG$2</c:f>
              <c:strCache>
                <c:ptCount val="29"/>
                <c:pt idx="0">
                  <c:v>AFGANISTAN</c:v>
                </c:pt>
                <c:pt idx="1">
                  <c:v>ALBANIA</c:v>
                </c:pt>
                <c:pt idx="2">
                  <c:v>ALGERIA</c:v>
                </c:pt>
                <c:pt idx="3">
                  <c:v>BANGLADESH</c:v>
                </c:pt>
                <c:pt idx="4">
                  <c:v>BELGIO</c:v>
                </c:pt>
                <c:pt idx="5">
                  <c:v>BRASILE</c:v>
                </c:pt>
                <c:pt idx="6">
                  <c:v>CAMERUN</c:v>
                </c:pt>
                <c:pt idx="7">
                  <c:v>COSTA D'AVORIO</c:v>
                </c:pt>
                <c:pt idx="8">
                  <c:v>ECUADOR</c:v>
                </c:pt>
                <c:pt idx="9">
                  <c:v>PERU'</c:v>
                </c:pt>
                <c:pt idx="10">
                  <c:v>ETIOPIA</c:v>
                </c:pt>
                <c:pt idx="11">
                  <c:v>GAMBIA</c:v>
                </c:pt>
                <c:pt idx="12">
                  <c:v>GEORGIA</c:v>
                </c:pt>
                <c:pt idx="13">
                  <c:v>GERMANIA</c:v>
                </c:pt>
                <c:pt idx="14">
                  <c:v>INDIA</c:v>
                </c:pt>
                <c:pt idx="15">
                  <c:v>ITALIA</c:v>
                </c:pt>
                <c:pt idx="16">
                  <c:v>MAROCCO</c:v>
                </c:pt>
                <c:pt idx="17">
                  <c:v>NIGERIA</c:v>
                </c:pt>
                <c:pt idx="18">
                  <c:v>PERU'</c:v>
                </c:pt>
                <c:pt idx="19">
                  <c:v>PAKISTAN</c:v>
                </c:pt>
                <c:pt idx="20">
                  <c:v>REP. DOMENICANA</c:v>
                </c:pt>
                <c:pt idx="21">
                  <c:v>ROMANIA</c:v>
                </c:pt>
                <c:pt idx="22">
                  <c:v>SPAGNA</c:v>
                </c:pt>
                <c:pt idx="23">
                  <c:v>SENEGAL</c:v>
                </c:pt>
                <c:pt idx="24">
                  <c:v>SRI LANKA</c:v>
                </c:pt>
                <c:pt idx="25">
                  <c:v>STATI UNITI</c:v>
                </c:pt>
                <c:pt idx="26">
                  <c:v>TUNISIA</c:v>
                </c:pt>
                <c:pt idx="27">
                  <c:v>UCRAINA</c:v>
                </c:pt>
                <c:pt idx="28">
                  <c:v>YUGOSLAVIA</c:v>
                </c:pt>
              </c:strCache>
            </c:strRef>
          </c:cat>
          <c:val>
            <c:numRef>
              <c:f>'Nazionalità det positivi'!$E$3:$AG$3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A-4A3A-BECB-87E8A85C32A7}"/>
            </c:ext>
          </c:extLst>
        </c:ser>
        <c:dLbls>
          <c:showVal val="1"/>
        </c:dLbls>
        <c:gapWidth val="100"/>
        <c:overlap val="-24"/>
        <c:axId val="167504896"/>
        <c:axId val="168223488"/>
      </c:barChart>
      <c:catAx>
        <c:axId val="1675048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223488"/>
        <c:crosses val="autoZero"/>
        <c:auto val="1"/>
        <c:lblAlgn val="ctr"/>
        <c:lblOffset val="100"/>
      </c:catAx>
      <c:valAx>
        <c:axId val="168223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75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/>
              <a:t>Detenuti</a:t>
            </a:r>
            <a:r>
              <a:rPr lang="it-IT" baseline="0"/>
              <a:t> positivi COVID-19 Aprile 2020</a:t>
            </a:r>
            <a:endParaRPr lang="it-IT"/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ser>
          <c:idx val="0"/>
          <c:order val="0"/>
          <c:tx>
            <c:v>ore 14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'Andamento Positività'!$A$31:$A$60</c:f>
              <c:numCache>
                <c:formatCode>dd\-mmm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'Andamento Positività'!$B$31:$B$60</c:f>
              <c:numCache>
                <c:formatCode>General</c:formatCode>
                <c:ptCount val="30"/>
                <c:pt idx="0">
                  <c:v>28</c:v>
                </c:pt>
                <c:pt idx="1">
                  <c:v>28</c:v>
                </c:pt>
                <c:pt idx="2">
                  <c:v>30</c:v>
                </c:pt>
                <c:pt idx="3">
                  <c:v>30</c:v>
                </c:pt>
                <c:pt idx="4">
                  <c:v>33</c:v>
                </c:pt>
                <c:pt idx="6">
                  <c:v>42</c:v>
                </c:pt>
                <c:pt idx="7">
                  <c:v>51</c:v>
                </c:pt>
                <c:pt idx="9">
                  <c:v>95</c:v>
                </c:pt>
                <c:pt idx="10">
                  <c:v>97</c:v>
                </c:pt>
                <c:pt idx="11">
                  <c:v>96</c:v>
                </c:pt>
                <c:pt idx="12">
                  <c:v>104</c:v>
                </c:pt>
                <c:pt idx="13">
                  <c:v>105</c:v>
                </c:pt>
                <c:pt idx="14">
                  <c:v>109</c:v>
                </c:pt>
                <c:pt idx="15">
                  <c:v>111</c:v>
                </c:pt>
                <c:pt idx="16">
                  <c:v>113</c:v>
                </c:pt>
                <c:pt idx="17">
                  <c:v>140</c:v>
                </c:pt>
                <c:pt idx="18">
                  <c:v>140</c:v>
                </c:pt>
                <c:pt idx="19">
                  <c:v>141</c:v>
                </c:pt>
                <c:pt idx="20">
                  <c:v>136</c:v>
                </c:pt>
                <c:pt idx="21">
                  <c:v>134</c:v>
                </c:pt>
                <c:pt idx="23">
                  <c:v>132</c:v>
                </c:pt>
                <c:pt idx="25">
                  <c:v>138</c:v>
                </c:pt>
                <c:pt idx="26">
                  <c:v>139</c:v>
                </c:pt>
                <c:pt idx="27">
                  <c:v>153</c:v>
                </c:pt>
                <c:pt idx="28">
                  <c:v>158</c:v>
                </c:pt>
                <c:pt idx="29">
                  <c:v>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76-459B-A701-1E0C8B00625D}"/>
            </c:ext>
          </c:extLst>
        </c:ser>
        <c:ser>
          <c:idx val="1"/>
          <c:order val="1"/>
          <c:tx>
            <c:v>ore 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Positività'!$A$31:$A$60</c:f>
              <c:numCache>
                <c:formatCode>dd\-mmm</c:formatCode>
                <c:ptCount val="30"/>
                <c:pt idx="0">
                  <c:v>43922</c:v>
                </c:pt>
                <c:pt idx="1">
                  <c:v>43923</c:v>
                </c:pt>
                <c:pt idx="2">
                  <c:v>43924</c:v>
                </c:pt>
                <c:pt idx="3">
                  <c:v>43925</c:v>
                </c:pt>
                <c:pt idx="4">
                  <c:v>43926</c:v>
                </c:pt>
                <c:pt idx="5">
                  <c:v>43927</c:v>
                </c:pt>
                <c:pt idx="6">
                  <c:v>43928</c:v>
                </c:pt>
                <c:pt idx="7">
                  <c:v>43929</c:v>
                </c:pt>
                <c:pt idx="8">
                  <c:v>43930</c:v>
                </c:pt>
                <c:pt idx="9">
                  <c:v>43931</c:v>
                </c:pt>
                <c:pt idx="10">
                  <c:v>43932</c:v>
                </c:pt>
                <c:pt idx="11">
                  <c:v>43933</c:v>
                </c:pt>
                <c:pt idx="12">
                  <c:v>43934</c:v>
                </c:pt>
                <c:pt idx="13">
                  <c:v>43935</c:v>
                </c:pt>
                <c:pt idx="14">
                  <c:v>43936</c:v>
                </c:pt>
                <c:pt idx="15">
                  <c:v>43937</c:v>
                </c:pt>
                <c:pt idx="16">
                  <c:v>43938</c:v>
                </c:pt>
                <c:pt idx="17">
                  <c:v>43939</c:v>
                </c:pt>
                <c:pt idx="18">
                  <c:v>43940</c:v>
                </c:pt>
                <c:pt idx="19">
                  <c:v>43941</c:v>
                </c:pt>
                <c:pt idx="20">
                  <c:v>43942</c:v>
                </c:pt>
                <c:pt idx="21">
                  <c:v>43943</c:v>
                </c:pt>
                <c:pt idx="22">
                  <c:v>43944</c:v>
                </c:pt>
                <c:pt idx="23">
                  <c:v>43945</c:v>
                </c:pt>
                <c:pt idx="24">
                  <c:v>43946</c:v>
                </c:pt>
                <c:pt idx="25">
                  <c:v>43947</c:v>
                </c:pt>
                <c:pt idx="26">
                  <c:v>43948</c:v>
                </c:pt>
                <c:pt idx="27">
                  <c:v>43949</c:v>
                </c:pt>
                <c:pt idx="28">
                  <c:v>43950</c:v>
                </c:pt>
                <c:pt idx="29">
                  <c:v>43951</c:v>
                </c:pt>
              </c:numCache>
            </c:numRef>
          </c:cat>
          <c:val>
            <c:numRef>
              <c:f>'Andamento Positività'!$C$31:$C$60</c:f>
              <c:numCache>
                <c:formatCode>General</c:formatCode>
                <c:ptCount val="30"/>
                <c:pt idx="0">
                  <c:v>28</c:v>
                </c:pt>
                <c:pt idx="1">
                  <c:v>28</c:v>
                </c:pt>
                <c:pt idx="2">
                  <c:v>30</c:v>
                </c:pt>
                <c:pt idx="5">
                  <c:v>37</c:v>
                </c:pt>
                <c:pt idx="6">
                  <c:v>42</c:v>
                </c:pt>
                <c:pt idx="7">
                  <c:v>70</c:v>
                </c:pt>
                <c:pt idx="8">
                  <c:v>94</c:v>
                </c:pt>
                <c:pt idx="9">
                  <c:v>91</c:v>
                </c:pt>
                <c:pt idx="13">
                  <c:v>105</c:v>
                </c:pt>
                <c:pt idx="14">
                  <c:v>112</c:v>
                </c:pt>
                <c:pt idx="15">
                  <c:v>111</c:v>
                </c:pt>
                <c:pt idx="16">
                  <c:v>136</c:v>
                </c:pt>
                <c:pt idx="19">
                  <c:v>133</c:v>
                </c:pt>
                <c:pt idx="20">
                  <c:v>134</c:v>
                </c:pt>
                <c:pt idx="21">
                  <c:v>133</c:v>
                </c:pt>
                <c:pt idx="22">
                  <c:v>132</c:v>
                </c:pt>
                <c:pt idx="23">
                  <c:v>133</c:v>
                </c:pt>
                <c:pt idx="25">
                  <c:v>138</c:v>
                </c:pt>
                <c:pt idx="26">
                  <c:v>149</c:v>
                </c:pt>
                <c:pt idx="27">
                  <c:v>158</c:v>
                </c:pt>
                <c:pt idx="28">
                  <c:v>154</c:v>
                </c:pt>
                <c:pt idx="29">
                  <c:v>160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76-459B-A701-1E0C8B00625D}"/>
            </c:ext>
          </c:extLst>
        </c:ser>
        <c:dLbls/>
        <c:shape val="box"/>
        <c:axId val="168331904"/>
        <c:axId val="168345984"/>
        <c:axId val="111966400"/>
      </c:bar3DChart>
      <c:dateAx>
        <c:axId val="168331904"/>
        <c:scaling>
          <c:orientation val="minMax"/>
        </c:scaling>
        <c:axPos val="b"/>
        <c:numFmt formatCode="dd\-mmm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45984"/>
        <c:crosses val="autoZero"/>
        <c:auto val="1"/>
        <c:lblOffset val="100"/>
        <c:baseTimeUnit val="days"/>
      </c:dateAx>
      <c:valAx>
        <c:axId val="168345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31904"/>
        <c:crosses val="autoZero"/>
        <c:crossBetween val="between"/>
      </c:valAx>
      <c:serAx>
        <c:axId val="111966400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45984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Detenuti Positivi</a:t>
            </a:r>
            <a:r>
              <a:rPr lang="en-US" baseline="0"/>
              <a:t> COVID-19 Marzo 2020</a:t>
            </a:r>
            <a:endParaRPr lang="en-US"/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Positività'!$A$3:$A$29</c:f>
              <c:numCache>
                <c:formatCode>dd\-mmm</c:formatCode>
                <c:ptCount val="27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</c:numCache>
            </c:numRef>
          </c:cat>
          <c:val>
            <c:numRef>
              <c:f>'Andamento Positività'!$B$3:$B$29</c:f>
              <c:numCache>
                <c:formatCode>General</c:formatCode>
                <c:ptCount val="27"/>
                <c:pt idx="8">
                  <c:v>7</c:v>
                </c:pt>
                <c:pt idx="10">
                  <c:v>9</c:v>
                </c:pt>
                <c:pt idx="14">
                  <c:v>8</c:v>
                </c:pt>
                <c:pt idx="17">
                  <c:v>14</c:v>
                </c:pt>
                <c:pt idx="19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1-46F6-844C-71767055872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Positività'!$A$3:$A$29</c:f>
              <c:numCache>
                <c:formatCode>dd\-mmm</c:formatCode>
                <c:ptCount val="27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</c:numCache>
            </c:numRef>
          </c:cat>
          <c:val>
            <c:numRef>
              <c:f>'Andamento Positività'!$C$3:$C$29</c:f>
              <c:numCache>
                <c:formatCode>General</c:formatCode>
                <c:ptCount val="27"/>
                <c:pt idx="11">
                  <c:v>9</c:v>
                </c:pt>
                <c:pt idx="14">
                  <c:v>8</c:v>
                </c:pt>
                <c:pt idx="15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1-46F6-844C-71767055872E}"/>
            </c:ext>
          </c:extLst>
        </c:ser>
        <c:dLbls>
          <c:showVal val="1"/>
        </c:dLbls>
        <c:shape val="box"/>
        <c:axId val="168396672"/>
        <c:axId val="168398208"/>
        <c:axId val="173903872"/>
      </c:bar3DChart>
      <c:dateAx>
        <c:axId val="168396672"/>
        <c:scaling>
          <c:orientation val="minMax"/>
        </c:scaling>
        <c:axPos val="b"/>
        <c:numFmt formatCode="dd\-mmm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98208"/>
        <c:crosses val="autoZero"/>
        <c:auto val="1"/>
        <c:lblOffset val="100"/>
        <c:baseTimeUnit val="days"/>
      </c:dateAx>
      <c:valAx>
        <c:axId val="16839820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96672"/>
        <c:crosses val="autoZero"/>
        <c:crossBetween val="between"/>
      </c:valAx>
      <c:serAx>
        <c:axId val="17390387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98208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it-IT"/>
              <a:t>Detenuti positici</a:t>
            </a:r>
            <a:r>
              <a:rPr lang="it-IT" baseline="0"/>
              <a:t> COVID-19 Maggio 2020</a:t>
            </a:r>
            <a:endParaRPr lang="it-IT"/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ser>
          <c:idx val="0"/>
          <c:order val="0"/>
          <c:tx>
            <c:v>ore 14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Positività'!$A$62:$A$92</c:f>
              <c:numCache>
                <c:formatCode>dd\-mmm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'Andamento Positività'!$B$62:$B$92</c:f>
              <c:numCache>
                <c:formatCode>General</c:formatCode>
                <c:ptCount val="31"/>
                <c:pt idx="0">
                  <c:v>159</c:v>
                </c:pt>
                <c:pt idx="1">
                  <c:v>159</c:v>
                </c:pt>
                <c:pt idx="2">
                  <c:v>161</c:v>
                </c:pt>
                <c:pt idx="3">
                  <c:v>162</c:v>
                </c:pt>
                <c:pt idx="4">
                  <c:v>161</c:v>
                </c:pt>
                <c:pt idx="5">
                  <c:v>159</c:v>
                </c:pt>
                <c:pt idx="6">
                  <c:v>139</c:v>
                </c:pt>
                <c:pt idx="7">
                  <c:v>138</c:v>
                </c:pt>
                <c:pt idx="8">
                  <c:v>136</c:v>
                </c:pt>
                <c:pt idx="9">
                  <c:v>133</c:v>
                </c:pt>
                <c:pt idx="10">
                  <c:v>132</c:v>
                </c:pt>
                <c:pt idx="11">
                  <c:v>130</c:v>
                </c:pt>
                <c:pt idx="12">
                  <c:v>132</c:v>
                </c:pt>
                <c:pt idx="13">
                  <c:v>120</c:v>
                </c:pt>
                <c:pt idx="14">
                  <c:v>119</c:v>
                </c:pt>
                <c:pt idx="15">
                  <c:v>117</c:v>
                </c:pt>
                <c:pt idx="16">
                  <c:v>117</c:v>
                </c:pt>
                <c:pt idx="17">
                  <c:v>117</c:v>
                </c:pt>
                <c:pt idx="18">
                  <c:v>114</c:v>
                </c:pt>
                <c:pt idx="19">
                  <c:v>105</c:v>
                </c:pt>
                <c:pt idx="20">
                  <c:v>106</c:v>
                </c:pt>
                <c:pt idx="21">
                  <c:v>103</c:v>
                </c:pt>
                <c:pt idx="22">
                  <c:v>102</c:v>
                </c:pt>
                <c:pt idx="23">
                  <c:v>103</c:v>
                </c:pt>
                <c:pt idx="24">
                  <c:v>103</c:v>
                </c:pt>
                <c:pt idx="25">
                  <c:v>93</c:v>
                </c:pt>
                <c:pt idx="26">
                  <c:v>91</c:v>
                </c:pt>
                <c:pt idx="27">
                  <c:v>81</c:v>
                </c:pt>
                <c:pt idx="28">
                  <c:v>81</c:v>
                </c:pt>
                <c:pt idx="29">
                  <c:v>79</c:v>
                </c:pt>
                <c:pt idx="30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44-474C-90E4-DED7BFB6546F}"/>
            </c:ext>
          </c:extLst>
        </c:ser>
        <c:ser>
          <c:idx val="1"/>
          <c:order val="1"/>
          <c:tx>
            <c:v>ore 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'Andamento Positività'!$A$62:$A$92</c:f>
              <c:numCache>
                <c:formatCode>dd\-mmm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'Andamento Positività'!$C$62:$C$92</c:f>
              <c:numCache>
                <c:formatCode>General</c:formatCode>
                <c:ptCount val="31"/>
                <c:pt idx="3">
                  <c:v>161</c:v>
                </c:pt>
                <c:pt idx="4">
                  <c:v>158</c:v>
                </c:pt>
                <c:pt idx="5">
                  <c:v>159</c:v>
                </c:pt>
                <c:pt idx="6">
                  <c:v>146</c:v>
                </c:pt>
                <c:pt idx="7">
                  <c:v>137</c:v>
                </c:pt>
                <c:pt idx="10">
                  <c:v>131</c:v>
                </c:pt>
                <c:pt idx="11">
                  <c:v>130</c:v>
                </c:pt>
                <c:pt idx="12">
                  <c:v>129</c:v>
                </c:pt>
                <c:pt idx="13">
                  <c:v>119</c:v>
                </c:pt>
                <c:pt idx="14">
                  <c:v>122</c:v>
                </c:pt>
                <c:pt idx="17">
                  <c:v>115</c:v>
                </c:pt>
                <c:pt idx="18">
                  <c:v>105</c:v>
                </c:pt>
                <c:pt idx="19">
                  <c:v>105</c:v>
                </c:pt>
                <c:pt idx="20">
                  <c:v>105</c:v>
                </c:pt>
                <c:pt idx="21">
                  <c:v>103</c:v>
                </c:pt>
                <c:pt idx="24">
                  <c:v>98</c:v>
                </c:pt>
                <c:pt idx="25">
                  <c:v>93</c:v>
                </c:pt>
                <c:pt idx="26">
                  <c:v>82</c:v>
                </c:pt>
                <c:pt idx="27">
                  <c:v>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44-474C-90E4-DED7BFB6546F}"/>
            </c:ext>
          </c:extLst>
        </c:ser>
        <c:dLbls>
          <c:showVal val="1"/>
        </c:dLbls>
        <c:shape val="box"/>
        <c:axId val="168469248"/>
        <c:axId val="168470784"/>
        <c:axId val="167858176"/>
      </c:bar3DChart>
      <c:dateAx>
        <c:axId val="168469248"/>
        <c:scaling>
          <c:orientation val="minMax"/>
        </c:scaling>
        <c:axPos val="b"/>
        <c:numFmt formatCode="dd\-mmm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70784"/>
        <c:crosses val="autoZero"/>
        <c:auto val="1"/>
        <c:lblOffset val="100"/>
        <c:baseTimeUnit val="days"/>
      </c:dateAx>
      <c:valAx>
        <c:axId val="1684707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69248"/>
        <c:crosses val="autoZero"/>
        <c:crossBetween val="between"/>
      </c:valAx>
      <c:serAx>
        <c:axId val="16785817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70784"/>
        <c:crosses val="autoZero"/>
      </c:ser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</c:dTable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Andamento Positività generale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1.8442168169960933E-2"/>
          <c:y val="9.2012502961308335E-2"/>
          <c:w val="0.96901700935451562"/>
          <c:h val="0.72252091964553322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'Andamento Positività'!$A$3:$A$177</c:f>
              <c:numCache>
                <c:formatCode>dd\-mmm</c:formatCode>
                <c:ptCount val="175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4">
                  <c:v>44044</c:v>
                </c:pt>
                <c:pt idx="155">
                  <c:v>44045</c:v>
                </c:pt>
                <c:pt idx="156">
                  <c:v>44046</c:v>
                </c:pt>
                <c:pt idx="157">
                  <c:v>44047</c:v>
                </c:pt>
                <c:pt idx="158">
                  <c:v>44048</c:v>
                </c:pt>
                <c:pt idx="159">
                  <c:v>44049</c:v>
                </c:pt>
                <c:pt idx="160">
                  <c:v>44050</c:v>
                </c:pt>
                <c:pt idx="161">
                  <c:v>44051</c:v>
                </c:pt>
                <c:pt idx="162">
                  <c:v>44052</c:v>
                </c:pt>
                <c:pt idx="163">
                  <c:v>44053</c:v>
                </c:pt>
                <c:pt idx="164">
                  <c:v>44054</c:v>
                </c:pt>
                <c:pt idx="165">
                  <c:v>44055</c:v>
                </c:pt>
                <c:pt idx="166">
                  <c:v>44056</c:v>
                </c:pt>
                <c:pt idx="167">
                  <c:v>44057</c:v>
                </c:pt>
                <c:pt idx="168">
                  <c:v>44058</c:v>
                </c:pt>
                <c:pt idx="169">
                  <c:v>44059</c:v>
                </c:pt>
                <c:pt idx="170">
                  <c:v>44060</c:v>
                </c:pt>
                <c:pt idx="171">
                  <c:v>44061</c:v>
                </c:pt>
                <c:pt idx="172">
                  <c:v>44062</c:v>
                </c:pt>
                <c:pt idx="173">
                  <c:v>44063</c:v>
                </c:pt>
                <c:pt idx="174">
                  <c:v>44064</c:v>
                </c:pt>
              </c:numCache>
            </c:numRef>
          </c:cat>
          <c:val>
            <c:numRef>
              <c:f>'Andamento Positività'!$B$3:$B$177</c:f>
              <c:numCache>
                <c:formatCode>General</c:formatCode>
                <c:ptCount val="175"/>
                <c:pt idx="8">
                  <c:v>7</c:v>
                </c:pt>
                <c:pt idx="10">
                  <c:v>9</c:v>
                </c:pt>
                <c:pt idx="14">
                  <c:v>8</c:v>
                </c:pt>
                <c:pt idx="17">
                  <c:v>14</c:v>
                </c:pt>
                <c:pt idx="19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19</c:v>
                </c:pt>
                <c:pt idx="28">
                  <c:v>28</c:v>
                </c:pt>
                <c:pt idx="29">
                  <c:v>28</c:v>
                </c:pt>
                <c:pt idx="30">
                  <c:v>30</c:v>
                </c:pt>
                <c:pt idx="31">
                  <c:v>30</c:v>
                </c:pt>
                <c:pt idx="32">
                  <c:v>33</c:v>
                </c:pt>
                <c:pt idx="34">
                  <c:v>42</c:v>
                </c:pt>
                <c:pt idx="35">
                  <c:v>51</c:v>
                </c:pt>
                <c:pt idx="37">
                  <c:v>95</c:v>
                </c:pt>
                <c:pt idx="38">
                  <c:v>97</c:v>
                </c:pt>
                <c:pt idx="39">
                  <c:v>96</c:v>
                </c:pt>
                <c:pt idx="40">
                  <c:v>104</c:v>
                </c:pt>
                <c:pt idx="41">
                  <c:v>105</c:v>
                </c:pt>
                <c:pt idx="42">
                  <c:v>109</c:v>
                </c:pt>
                <c:pt idx="43">
                  <c:v>111</c:v>
                </c:pt>
                <c:pt idx="44">
                  <c:v>113</c:v>
                </c:pt>
                <c:pt idx="45">
                  <c:v>140</c:v>
                </c:pt>
                <c:pt idx="46">
                  <c:v>140</c:v>
                </c:pt>
                <c:pt idx="47">
                  <c:v>141</c:v>
                </c:pt>
                <c:pt idx="48">
                  <c:v>136</c:v>
                </c:pt>
                <c:pt idx="49">
                  <c:v>134</c:v>
                </c:pt>
                <c:pt idx="51">
                  <c:v>132</c:v>
                </c:pt>
                <c:pt idx="53">
                  <c:v>138</c:v>
                </c:pt>
                <c:pt idx="54">
                  <c:v>139</c:v>
                </c:pt>
                <c:pt idx="55">
                  <c:v>153</c:v>
                </c:pt>
                <c:pt idx="56">
                  <c:v>158</c:v>
                </c:pt>
                <c:pt idx="57">
                  <c:v>157</c:v>
                </c:pt>
                <c:pt idx="59">
                  <c:v>159</c:v>
                </c:pt>
                <c:pt idx="60">
                  <c:v>159</c:v>
                </c:pt>
                <c:pt idx="61">
                  <c:v>161</c:v>
                </c:pt>
                <c:pt idx="62">
                  <c:v>162</c:v>
                </c:pt>
                <c:pt idx="63">
                  <c:v>161</c:v>
                </c:pt>
                <c:pt idx="64">
                  <c:v>159</c:v>
                </c:pt>
                <c:pt idx="65">
                  <c:v>139</c:v>
                </c:pt>
                <c:pt idx="66">
                  <c:v>138</c:v>
                </c:pt>
                <c:pt idx="67">
                  <c:v>136</c:v>
                </c:pt>
                <c:pt idx="68">
                  <c:v>133</c:v>
                </c:pt>
                <c:pt idx="69">
                  <c:v>132</c:v>
                </c:pt>
                <c:pt idx="70">
                  <c:v>130</c:v>
                </c:pt>
                <c:pt idx="71">
                  <c:v>132</c:v>
                </c:pt>
                <c:pt idx="72">
                  <c:v>120</c:v>
                </c:pt>
                <c:pt idx="73">
                  <c:v>119</c:v>
                </c:pt>
                <c:pt idx="74">
                  <c:v>117</c:v>
                </c:pt>
                <c:pt idx="75">
                  <c:v>117</c:v>
                </c:pt>
                <c:pt idx="76">
                  <c:v>117</c:v>
                </c:pt>
                <c:pt idx="77">
                  <c:v>114</c:v>
                </c:pt>
                <c:pt idx="78">
                  <c:v>105</c:v>
                </c:pt>
                <c:pt idx="79">
                  <c:v>106</c:v>
                </c:pt>
                <c:pt idx="80">
                  <c:v>103</c:v>
                </c:pt>
                <c:pt idx="81">
                  <c:v>102</c:v>
                </c:pt>
                <c:pt idx="82">
                  <c:v>103</c:v>
                </c:pt>
                <c:pt idx="83">
                  <c:v>103</c:v>
                </c:pt>
                <c:pt idx="84">
                  <c:v>93</c:v>
                </c:pt>
                <c:pt idx="85">
                  <c:v>91</c:v>
                </c:pt>
                <c:pt idx="86">
                  <c:v>81</c:v>
                </c:pt>
                <c:pt idx="87">
                  <c:v>81</c:v>
                </c:pt>
                <c:pt idx="88">
                  <c:v>79</c:v>
                </c:pt>
                <c:pt idx="89">
                  <c:v>79</c:v>
                </c:pt>
                <c:pt idx="91">
                  <c:v>77</c:v>
                </c:pt>
                <c:pt idx="92">
                  <c:v>76</c:v>
                </c:pt>
                <c:pt idx="93">
                  <c:v>76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68</c:v>
                </c:pt>
                <c:pt idx="99">
                  <c:v>68</c:v>
                </c:pt>
                <c:pt idx="100">
                  <c:v>68</c:v>
                </c:pt>
                <c:pt idx="101">
                  <c:v>71</c:v>
                </c:pt>
                <c:pt idx="102">
                  <c:v>71</c:v>
                </c:pt>
                <c:pt idx="103">
                  <c:v>69</c:v>
                </c:pt>
                <c:pt idx="104">
                  <c:v>69</c:v>
                </c:pt>
                <c:pt idx="105">
                  <c:v>67</c:v>
                </c:pt>
                <c:pt idx="106">
                  <c:v>66</c:v>
                </c:pt>
                <c:pt idx="107">
                  <c:v>67</c:v>
                </c:pt>
                <c:pt idx="108">
                  <c:v>66</c:v>
                </c:pt>
                <c:pt idx="109">
                  <c:v>65</c:v>
                </c:pt>
                <c:pt idx="110">
                  <c:v>65</c:v>
                </c:pt>
                <c:pt idx="111">
                  <c:v>64</c:v>
                </c:pt>
                <c:pt idx="112">
                  <c:v>64</c:v>
                </c:pt>
                <c:pt idx="113">
                  <c:v>58</c:v>
                </c:pt>
                <c:pt idx="114">
                  <c:v>57</c:v>
                </c:pt>
                <c:pt idx="115">
                  <c:v>57</c:v>
                </c:pt>
                <c:pt idx="116">
                  <c:v>57</c:v>
                </c:pt>
                <c:pt idx="117">
                  <c:v>56</c:v>
                </c:pt>
                <c:pt idx="119">
                  <c:v>55</c:v>
                </c:pt>
                <c:pt idx="120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51</c:v>
                </c:pt>
                <c:pt idx="125">
                  <c:v>51</c:v>
                </c:pt>
                <c:pt idx="126">
                  <c:v>51</c:v>
                </c:pt>
                <c:pt idx="127">
                  <c:v>52</c:v>
                </c:pt>
                <c:pt idx="128">
                  <c:v>52</c:v>
                </c:pt>
                <c:pt idx="129">
                  <c:v>36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8</c:v>
                </c:pt>
                <c:pt idx="146">
                  <c:v>8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4">
                  <c:v>7</c:v>
                </c:pt>
                <c:pt idx="155">
                  <c:v>7</c:v>
                </c:pt>
                <c:pt idx="156">
                  <c:v>3</c:v>
                </c:pt>
                <c:pt idx="157">
                  <c:v>3</c:v>
                </c:pt>
                <c:pt idx="158">
                  <c:v>5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4-4DBB-9EF1-5B410479031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'Andamento Positività'!$A$3:$A$177</c:f>
              <c:numCache>
                <c:formatCode>dd\-mmm</c:formatCode>
                <c:ptCount val="175"/>
                <c:pt idx="0">
                  <c:v>43895</c:v>
                </c:pt>
                <c:pt idx="1">
                  <c:v>43896</c:v>
                </c:pt>
                <c:pt idx="2">
                  <c:v>43897</c:v>
                </c:pt>
                <c:pt idx="3">
                  <c:v>43898</c:v>
                </c:pt>
                <c:pt idx="4">
                  <c:v>43899</c:v>
                </c:pt>
                <c:pt idx="5">
                  <c:v>43900</c:v>
                </c:pt>
                <c:pt idx="6">
                  <c:v>43901</c:v>
                </c:pt>
                <c:pt idx="7">
                  <c:v>43902</c:v>
                </c:pt>
                <c:pt idx="8">
                  <c:v>43903</c:v>
                </c:pt>
                <c:pt idx="9">
                  <c:v>43904</c:v>
                </c:pt>
                <c:pt idx="10">
                  <c:v>43905</c:v>
                </c:pt>
                <c:pt idx="11">
                  <c:v>43906</c:v>
                </c:pt>
                <c:pt idx="12">
                  <c:v>43907</c:v>
                </c:pt>
                <c:pt idx="13">
                  <c:v>43908</c:v>
                </c:pt>
                <c:pt idx="14">
                  <c:v>43909</c:v>
                </c:pt>
                <c:pt idx="15">
                  <c:v>43910</c:v>
                </c:pt>
                <c:pt idx="16">
                  <c:v>43911</c:v>
                </c:pt>
                <c:pt idx="17">
                  <c:v>43912</c:v>
                </c:pt>
                <c:pt idx="18">
                  <c:v>43913</c:v>
                </c:pt>
                <c:pt idx="19">
                  <c:v>43914</c:v>
                </c:pt>
                <c:pt idx="20">
                  <c:v>43915</c:v>
                </c:pt>
                <c:pt idx="21">
                  <c:v>43916</c:v>
                </c:pt>
                <c:pt idx="22">
                  <c:v>43917</c:v>
                </c:pt>
                <c:pt idx="23">
                  <c:v>43918</c:v>
                </c:pt>
                <c:pt idx="24">
                  <c:v>43919</c:v>
                </c:pt>
                <c:pt idx="25">
                  <c:v>43920</c:v>
                </c:pt>
                <c:pt idx="26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9">
                  <c:v>43952</c:v>
                </c:pt>
                <c:pt idx="60">
                  <c:v>43953</c:v>
                </c:pt>
                <c:pt idx="61">
                  <c:v>43954</c:v>
                </c:pt>
                <c:pt idx="62">
                  <c:v>43955</c:v>
                </c:pt>
                <c:pt idx="63">
                  <c:v>43956</c:v>
                </c:pt>
                <c:pt idx="64">
                  <c:v>43957</c:v>
                </c:pt>
                <c:pt idx="65">
                  <c:v>43958</c:v>
                </c:pt>
                <c:pt idx="66">
                  <c:v>43959</c:v>
                </c:pt>
                <c:pt idx="67">
                  <c:v>43960</c:v>
                </c:pt>
                <c:pt idx="68">
                  <c:v>43961</c:v>
                </c:pt>
                <c:pt idx="69">
                  <c:v>43962</c:v>
                </c:pt>
                <c:pt idx="70">
                  <c:v>43963</c:v>
                </c:pt>
                <c:pt idx="71">
                  <c:v>43964</c:v>
                </c:pt>
                <c:pt idx="72">
                  <c:v>43965</c:v>
                </c:pt>
                <c:pt idx="73">
                  <c:v>43966</c:v>
                </c:pt>
                <c:pt idx="74">
                  <c:v>43967</c:v>
                </c:pt>
                <c:pt idx="75">
                  <c:v>43968</c:v>
                </c:pt>
                <c:pt idx="76">
                  <c:v>43969</c:v>
                </c:pt>
                <c:pt idx="77">
                  <c:v>43970</c:v>
                </c:pt>
                <c:pt idx="78">
                  <c:v>43971</c:v>
                </c:pt>
                <c:pt idx="79">
                  <c:v>43972</c:v>
                </c:pt>
                <c:pt idx="80">
                  <c:v>43973</c:v>
                </c:pt>
                <c:pt idx="81">
                  <c:v>43974</c:v>
                </c:pt>
                <c:pt idx="82">
                  <c:v>43975</c:v>
                </c:pt>
                <c:pt idx="83">
                  <c:v>43976</c:v>
                </c:pt>
                <c:pt idx="84">
                  <c:v>43977</c:v>
                </c:pt>
                <c:pt idx="85">
                  <c:v>43978</c:v>
                </c:pt>
                <c:pt idx="86">
                  <c:v>43979</c:v>
                </c:pt>
                <c:pt idx="87">
                  <c:v>43980</c:v>
                </c:pt>
                <c:pt idx="88">
                  <c:v>43981</c:v>
                </c:pt>
                <c:pt idx="89">
                  <c:v>43982</c:v>
                </c:pt>
                <c:pt idx="91">
                  <c:v>43983</c:v>
                </c:pt>
                <c:pt idx="92">
                  <c:v>43984</c:v>
                </c:pt>
                <c:pt idx="93">
                  <c:v>43985</c:v>
                </c:pt>
                <c:pt idx="94">
                  <c:v>43986</c:v>
                </c:pt>
                <c:pt idx="95">
                  <c:v>43987</c:v>
                </c:pt>
                <c:pt idx="96">
                  <c:v>43988</c:v>
                </c:pt>
                <c:pt idx="97">
                  <c:v>43989</c:v>
                </c:pt>
                <c:pt idx="98">
                  <c:v>43990</c:v>
                </c:pt>
                <c:pt idx="99">
                  <c:v>43991</c:v>
                </c:pt>
                <c:pt idx="100">
                  <c:v>43992</c:v>
                </c:pt>
                <c:pt idx="101">
                  <c:v>43993</c:v>
                </c:pt>
                <c:pt idx="102">
                  <c:v>43994</c:v>
                </c:pt>
                <c:pt idx="103">
                  <c:v>43995</c:v>
                </c:pt>
                <c:pt idx="104">
                  <c:v>43996</c:v>
                </c:pt>
                <c:pt idx="105">
                  <c:v>43997</c:v>
                </c:pt>
                <c:pt idx="106">
                  <c:v>43998</c:v>
                </c:pt>
                <c:pt idx="107">
                  <c:v>43999</c:v>
                </c:pt>
                <c:pt idx="108">
                  <c:v>44000</c:v>
                </c:pt>
                <c:pt idx="109">
                  <c:v>44001</c:v>
                </c:pt>
                <c:pt idx="110">
                  <c:v>44002</c:v>
                </c:pt>
                <c:pt idx="111">
                  <c:v>44003</c:v>
                </c:pt>
                <c:pt idx="112">
                  <c:v>44004</c:v>
                </c:pt>
                <c:pt idx="113">
                  <c:v>44005</c:v>
                </c:pt>
                <c:pt idx="114">
                  <c:v>44006</c:v>
                </c:pt>
                <c:pt idx="115">
                  <c:v>44007</c:v>
                </c:pt>
                <c:pt idx="116">
                  <c:v>44008</c:v>
                </c:pt>
                <c:pt idx="117">
                  <c:v>44009</c:v>
                </c:pt>
                <c:pt idx="118">
                  <c:v>44010</c:v>
                </c:pt>
                <c:pt idx="119">
                  <c:v>44011</c:v>
                </c:pt>
                <c:pt idx="120">
                  <c:v>44012</c:v>
                </c:pt>
                <c:pt idx="122">
                  <c:v>44013</c:v>
                </c:pt>
                <c:pt idx="123">
                  <c:v>44014</c:v>
                </c:pt>
                <c:pt idx="124">
                  <c:v>44015</c:v>
                </c:pt>
                <c:pt idx="125">
                  <c:v>44016</c:v>
                </c:pt>
                <c:pt idx="126">
                  <c:v>44017</c:v>
                </c:pt>
                <c:pt idx="127">
                  <c:v>44018</c:v>
                </c:pt>
                <c:pt idx="128">
                  <c:v>44019</c:v>
                </c:pt>
                <c:pt idx="129">
                  <c:v>44020</c:v>
                </c:pt>
                <c:pt idx="130">
                  <c:v>44021</c:v>
                </c:pt>
                <c:pt idx="131">
                  <c:v>44022</c:v>
                </c:pt>
                <c:pt idx="132">
                  <c:v>44023</c:v>
                </c:pt>
                <c:pt idx="133">
                  <c:v>44024</c:v>
                </c:pt>
                <c:pt idx="134">
                  <c:v>44025</c:v>
                </c:pt>
                <c:pt idx="135">
                  <c:v>44026</c:v>
                </c:pt>
                <c:pt idx="136">
                  <c:v>44027</c:v>
                </c:pt>
                <c:pt idx="137">
                  <c:v>44028</c:v>
                </c:pt>
                <c:pt idx="138">
                  <c:v>44029</c:v>
                </c:pt>
                <c:pt idx="139">
                  <c:v>44030</c:v>
                </c:pt>
                <c:pt idx="140">
                  <c:v>44031</c:v>
                </c:pt>
                <c:pt idx="141">
                  <c:v>44032</c:v>
                </c:pt>
                <c:pt idx="142">
                  <c:v>44033</c:v>
                </c:pt>
                <c:pt idx="143">
                  <c:v>44034</c:v>
                </c:pt>
                <c:pt idx="144">
                  <c:v>44035</c:v>
                </c:pt>
                <c:pt idx="145">
                  <c:v>44036</c:v>
                </c:pt>
                <c:pt idx="146">
                  <c:v>44037</c:v>
                </c:pt>
                <c:pt idx="147">
                  <c:v>44038</c:v>
                </c:pt>
                <c:pt idx="148">
                  <c:v>44039</c:v>
                </c:pt>
                <c:pt idx="149">
                  <c:v>44040</c:v>
                </c:pt>
                <c:pt idx="150">
                  <c:v>44041</c:v>
                </c:pt>
                <c:pt idx="151">
                  <c:v>44042</c:v>
                </c:pt>
                <c:pt idx="152">
                  <c:v>44043</c:v>
                </c:pt>
                <c:pt idx="154">
                  <c:v>44044</c:v>
                </c:pt>
                <c:pt idx="155">
                  <c:v>44045</c:v>
                </c:pt>
                <c:pt idx="156">
                  <c:v>44046</c:v>
                </c:pt>
                <c:pt idx="157">
                  <c:v>44047</c:v>
                </c:pt>
                <c:pt idx="158">
                  <c:v>44048</c:v>
                </c:pt>
                <c:pt idx="159">
                  <c:v>44049</c:v>
                </c:pt>
                <c:pt idx="160">
                  <c:v>44050</c:v>
                </c:pt>
                <c:pt idx="161">
                  <c:v>44051</c:v>
                </c:pt>
                <c:pt idx="162">
                  <c:v>44052</c:v>
                </c:pt>
                <c:pt idx="163">
                  <c:v>44053</c:v>
                </c:pt>
                <c:pt idx="164">
                  <c:v>44054</c:v>
                </c:pt>
                <c:pt idx="165">
                  <c:v>44055</c:v>
                </c:pt>
                <c:pt idx="166">
                  <c:v>44056</c:v>
                </c:pt>
                <c:pt idx="167">
                  <c:v>44057</c:v>
                </c:pt>
                <c:pt idx="168">
                  <c:v>44058</c:v>
                </c:pt>
                <c:pt idx="169">
                  <c:v>44059</c:v>
                </c:pt>
                <c:pt idx="170">
                  <c:v>44060</c:v>
                </c:pt>
                <c:pt idx="171">
                  <c:v>44061</c:v>
                </c:pt>
                <c:pt idx="172">
                  <c:v>44062</c:v>
                </c:pt>
                <c:pt idx="173">
                  <c:v>44063</c:v>
                </c:pt>
                <c:pt idx="174">
                  <c:v>44064</c:v>
                </c:pt>
              </c:numCache>
            </c:numRef>
          </c:cat>
          <c:val>
            <c:numRef>
              <c:f>'Andamento Positività'!$C$3:$C$177</c:f>
              <c:numCache>
                <c:formatCode>General</c:formatCode>
                <c:ptCount val="175"/>
                <c:pt idx="11">
                  <c:v>9</c:v>
                </c:pt>
                <c:pt idx="14">
                  <c:v>8</c:v>
                </c:pt>
                <c:pt idx="15">
                  <c:v>12</c:v>
                </c:pt>
                <c:pt idx="18">
                  <c:v>16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19</c:v>
                </c:pt>
                <c:pt idx="26">
                  <c:v>20</c:v>
                </c:pt>
                <c:pt idx="28">
                  <c:v>28</c:v>
                </c:pt>
                <c:pt idx="29">
                  <c:v>28</c:v>
                </c:pt>
                <c:pt idx="30">
                  <c:v>30</c:v>
                </c:pt>
                <c:pt idx="33">
                  <c:v>37</c:v>
                </c:pt>
                <c:pt idx="34">
                  <c:v>42</c:v>
                </c:pt>
                <c:pt idx="35">
                  <c:v>70</c:v>
                </c:pt>
                <c:pt idx="36">
                  <c:v>94</c:v>
                </c:pt>
                <c:pt idx="37">
                  <c:v>91</c:v>
                </c:pt>
                <c:pt idx="41">
                  <c:v>105</c:v>
                </c:pt>
                <c:pt idx="42">
                  <c:v>112</c:v>
                </c:pt>
                <c:pt idx="43">
                  <c:v>111</c:v>
                </c:pt>
                <c:pt idx="44">
                  <c:v>136</c:v>
                </c:pt>
                <c:pt idx="47">
                  <c:v>133</c:v>
                </c:pt>
                <c:pt idx="48">
                  <c:v>134</c:v>
                </c:pt>
                <c:pt idx="49">
                  <c:v>133</c:v>
                </c:pt>
                <c:pt idx="50">
                  <c:v>132</c:v>
                </c:pt>
                <c:pt idx="51">
                  <c:v>133</c:v>
                </c:pt>
                <c:pt idx="53">
                  <c:v>138</c:v>
                </c:pt>
                <c:pt idx="54">
                  <c:v>149</c:v>
                </c:pt>
                <c:pt idx="55">
                  <c:v>158</c:v>
                </c:pt>
                <c:pt idx="56">
                  <c:v>154</c:v>
                </c:pt>
                <c:pt idx="57">
                  <c:v>160</c:v>
                </c:pt>
                <c:pt idx="62">
                  <c:v>161</c:v>
                </c:pt>
                <c:pt idx="63">
                  <c:v>158</c:v>
                </c:pt>
                <c:pt idx="64">
                  <c:v>159</c:v>
                </c:pt>
                <c:pt idx="65">
                  <c:v>146</c:v>
                </c:pt>
                <c:pt idx="66">
                  <c:v>137</c:v>
                </c:pt>
                <c:pt idx="69">
                  <c:v>131</c:v>
                </c:pt>
                <c:pt idx="70">
                  <c:v>130</c:v>
                </c:pt>
                <c:pt idx="71">
                  <c:v>129</c:v>
                </c:pt>
                <c:pt idx="72">
                  <c:v>119</c:v>
                </c:pt>
                <c:pt idx="73">
                  <c:v>122</c:v>
                </c:pt>
                <c:pt idx="76">
                  <c:v>115</c:v>
                </c:pt>
                <c:pt idx="77">
                  <c:v>105</c:v>
                </c:pt>
                <c:pt idx="78">
                  <c:v>105</c:v>
                </c:pt>
                <c:pt idx="79">
                  <c:v>105</c:v>
                </c:pt>
                <c:pt idx="80">
                  <c:v>103</c:v>
                </c:pt>
                <c:pt idx="83">
                  <c:v>98</c:v>
                </c:pt>
                <c:pt idx="84">
                  <c:v>93</c:v>
                </c:pt>
                <c:pt idx="85">
                  <c:v>82</c:v>
                </c:pt>
                <c:pt idx="86">
                  <c:v>81</c:v>
                </c:pt>
                <c:pt idx="93">
                  <c:v>76</c:v>
                </c:pt>
                <c:pt idx="94">
                  <c:v>74</c:v>
                </c:pt>
                <c:pt idx="95">
                  <c:v>73</c:v>
                </c:pt>
                <c:pt idx="98">
                  <c:v>69</c:v>
                </c:pt>
                <c:pt idx="100">
                  <c:v>69</c:v>
                </c:pt>
                <c:pt idx="101">
                  <c:v>71</c:v>
                </c:pt>
                <c:pt idx="102">
                  <c:v>71</c:v>
                </c:pt>
                <c:pt idx="106">
                  <c:v>66</c:v>
                </c:pt>
                <c:pt idx="107">
                  <c:v>67</c:v>
                </c:pt>
                <c:pt idx="108">
                  <c:v>66</c:v>
                </c:pt>
                <c:pt idx="109">
                  <c:v>65</c:v>
                </c:pt>
                <c:pt idx="112">
                  <c:v>64</c:v>
                </c:pt>
                <c:pt idx="113">
                  <c:v>57</c:v>
                </c:pt>
                <c:pt idx="114">
                  <c:v>57</c:v>
                </c:pt>
                <c:pt idx="115">
                  <c:v>57</c:v>
                </c:pt>
                <c:pt idx="116">
                  <c:v>57</c:v>
                </c:pt>
                <c:pt idx="118">
                  <c:v>56</c:v>
                </c:pt>
                <c:pt idx="120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51</c:v>
                </c:pt>
                <c:pt idx="127">
                  <c:v>52</c:v>
                </c:pt>
                <c:pt idx="128">
                  <c:v>35</c:v>
                </c:pt>
                <c:pt idx="129">
                  <c:v>36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74-4DBB-9EF1-5B410479031B}"/>
            </c:ext>
          </c:extLst>
        </c:ser>
        <c:dLbls/>
        <c:gapWidth val="219"/>
        <c:overlap val="-27"/>
        <c:axId val="168621952"/>
        <c:axId val="168623488"/>
      </c:barChart>
      <c:dateAx>
        <c:axId val="168621952"/>
        <c:scaling>
          <c:orientation val="minMax"/>
        </c:scaling>
        <c:axPos val="b"/>
        <c:numFmt formatCode="dd\-mmm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623488"/>
        <c:crosses val="autoZero"/>
        <c:auto val="1"/>
        <c:lblOffset val="100"/>
        <c:baseTimeUnit val="days"/>
      </c:dateAx>
      <c:valAx>
        <c:axId val="168623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62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0" Type="http://schemas.openxmlformats.org/officeDocument/2006/relationships/chart" Target="../charts/chart15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146958</xdr:colOff>
      <xdr:row>3</xdr:row>
      <xdr:rowOff>43544</xdr:rowOff>
    </xdr:from>
    <xdr:to>
      <xdr:col>21</xdr:col>
      <xdr:colOff>523876</xdr:colOff>
      <xdr:row>10</xdr:row>
      <xdr:rowOff>1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157842</xdr:colOff>
      <xdr:row>19</xdr:row>
      <xdr:rowOff>4082</xdr:rowOff>
    </xdr:from>
    <xdr:to>
      <xdr:col>31</xdr:col>
      <xdr:colOff>197304</xdr:colOff>
      <xdr:row>33</xdr:row>
      <xdr:rowOff>153761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95250</xdr:colOff>
      <xdr:row>20</xdr:row>
      <xdr:rowOff>0</xdr:rowOff>
    </xdr:from>
    <xdr:to>
      <xdr:col>11</xdr:col>
      <xdr:colOff>762000</xdr:colOff>
      <xdr:row>32</xdr:row>
      <xdr:rowOff>11906</xdr:rowOff>
    </xdr:to>
    <xdr:graphicFrame macro="">
      <xdr:nvGraphicFramePr>
        <xdr:cNvPr id="9" name="Grafic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167367</xdr:colOff>
      <xdr:row>0</xdr:row>
      <xdr:rowOff>97972</xdr:rowOff>
    </xdr:from>
    <xdr:to>
      <xdr:col>31</xdr:col>
      <xdr:colOff>180974</xdr:colOff>
      <xdr:row>17</xdr:row>
      <xdr:rowOff>152399</xdr:rowOff>
    </xdr:to>
    <xdr:graphicFrame macro="">
      <xdr:nvGraphicFramePr>
        <xdr:cNvPr id="7" name="Gra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160</xdr:row>
      <xdr:rowOff>802668</xdr:rowOff>
    </xdr:from>
    <xdr:to>
      <xdr:col>1</xdr:col>
      <xdr:colOff>7438062</xdr:colOff>
      <xdr:row>183</xdr:row>
      <xdr:rowOff>181937</xdr:rowOff>
    </xdr:to>
    <xdr:graphicFrame macro="">
      <xdr:nvGraphicFramePr>
        <xdr:cNvPr id="6" name="Grafico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409576</xdr:colOff>
      <xdr:row>29</xdr:row>
      <xdr:rowOff>152400</xdr:rowOff>
    </xdr:from>
    <xdr:to>
      <xdr:col>18</xdr:col>
      <xdr:colOff>514350</xdr:colOff>
      <xdr:row>59</xdr:row>
      <xdr:rowOff>85725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314324</xdr:colOff>
      <xdr:row>1</xdr:row>
      <xdr:rowOff>180975</xdr:rowOff>
    </xdr:from>
    <xdr:to>
      <xdr:col>18</xdr:col>
      <xdr:colOff>552449</xdr:colOff>
      <xdr:row>28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438150</xdr:colOff>
      <xdr:row>60</xdr:row>
      <xdr:rowOff>180974</xdr:rowOff>
    </xdr:from>
    <xdr:to>
      <xdr:col>18</xdr:col>
      <xdr:colOff>590550</xdr:colOff>
      <xdr:row>92</xdr:row>
      <xdr:rowOff>19049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333</xdr:row>
      <xdr:rowOff>30163</xdr:rowOff>
    </xdr:from>
    <xdr:to>
      <xdr:col>26</xdr:col>
      <xdr:colOff>550334</xdr:colOff>
      <xdr:row>357</xdr:row>
      <xdr:rowOff>25401</xdr:rowOff>
    </xdr:to>
    <xdr:graphicFrame macro="">
      <xdr:nvGraphicFramePr>
        <xdr:cNvPr id="5" name="Grafico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590550</xdr:colOff>
      <xdr:row>2</xdr:row>
      <xdr:rowOff>23812</xdr:rowOff>
    </xdr:from>
    <xdr:to>
      <xdr:col>32</xdr:col>
      <xdr:colOff>495300</xdr:colOff>
      <xdr:row>29</xdr:row>
      <xdr:rowOff>0</xdr:rowOff>
    </xdr:to>
    <xdr:graphicFrame macro="">
      <xdr:nvGraphicFramePr>
        <xdr:cNvPr id="6" name="Grafico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600074</xdr:colOff>
      <xdr:row>29</xdr:row>
      <xdr:rowOff>185736</xdr:rowOff>
    </xdr:from>
    <xdr:to>
      <xdr:col>32</xdr:col>
      <xdr:colOff>590549</xdr:colOff>
      <xdr:row>59</xdr:row>
      <xdr:rowOff>38099</xdr:rowOff>
    </xdr:to>
    <xdr:graphicFrame macro="">
      <xdr:nvGraphicFramePr>
        <xdr:cNvPr id="7" name="Grafico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9524</xdr:colOff>
      <xdr:row>61</xdr:row>
      <xdr:rowOff>4761</xdr:rowOff>
    </xdr:from>
    <xdr:to>
      <xdr:col>32</xdr:col>
      <xdr:colOff>609599</xdr:colOff>
      <xdr:row>91</xdr:row>
      <xdr:rowOff>180974</xdr:rowOff>
    </xdr:to>
    <xdr:graphicFrame macro="">
      <xdr:nvGraphicFramePr>
        <xdr:cNvPr id="8" name="Grafico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603250</xdr:colOff>
      <xdr:row>94</xdr:row>
      <xdr:rowOff>0</xdr:rowOff>
    </xdr:from>
    <xdr:to>
      <xdr:col>18</xdr:col>
      <xdr:colOff>603250</xdr:colOff>
      <xdr:row>123</xdr:row>
      <xdr:rowOff>11641</xdr:rowOff>
    </xdr:to>
    <xdr:graphicFrame macro="">
      <xdr:nvGraphicFramePr>
        <xdr:cNvPr id="9" name="Grafico 8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603249</xdr:colOff>
      <xdr:row>123</xdr:row>
      <xdr:rowOff>189440</xdr:rowOff>
    </xdr:from>
    <xdr:to>
      <xdr:col>19</xdr:col>
      <xdr:colOff>10582</xdr:colOff>
      <xdr:row>154</xdr:row>
      <xdr:rowOff>190499</xdr:rowOff>
    </xdr:to>
    <xdr:graphicFrame macro="">
      <xdr:nvGraphicFramePr>
        <xdr:cNvPr id="10" name="Grafico 9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592666</xdr:colOff>
      <xdr:row>155</xdr:row>
      <xdr:rowOff>168273</xdr:rowOff>
    </xdr:from>
    <xdr:to>
      <xdr:col>19</xdr:col>
      <xdr:colOff>21165</xdr:colOff>
      <xdr:row>177</xdr:row>
      <xdr:rowOff>95250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10582</xdr:colOff>
      <xdr:row>188</xdr:row>
      <xdr:rowOff>20107</xdr:rowOff>
    </xdr:from>
    <xdr:to>
      <xdr:col>19</xdr:col>
      <xdr:colOff>31749</xdr:colOff>
      <xdr:row>208</xdr:row>
      <xdr:rowOff>52917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EU463"/>
  <sheetViews>
    <sheetView tabSelected="1" zoomScaleSheetLayoutView="70" zoomScalePageLayoutView="40" workbookViewId="0">
      <selection activeCell="N151" sqref="N151"/>
    </sheetView>
  </sheetViews>
  <sheetFormatPr defaultRowHeight="19.5"/>
  <cols>
    <col min="1" max="1" width="5.7109375" style="911" customWidth="1"/>
    <col min="2" max="2" width="40.42578125" customWidth="1"/>
    <col min="3" max="4" width="12.7109375" customWidth="1"/>
    <col min="5" max="5" width="11.85546875" customWidth="1"/>
    <col min="6" max="6" width="5.7109375" style="911" customWidth="1"/>
    <col min="7" max="7" width="36.28515625" customWidth="1"/>
    <col min="8" max="9" width="12.7109375" customWidth="1"/>
    <col min="14" max="14" width="16" customWidth="1"/>
    <col min="15" max="15" width="11.140625" customWidth="1"/>
    <col min="16" max="16" width="8.28515625" customWidth="1"/>
    <col min="17" max="17" width="10.42578125" customWidth="1"/>
    <col min="18" max="18" width="12.28515625" customWidth="1"/>
    <col min="20" max="20" width="10.42578125" customWidth="1"/>
    <col min="22" max="22" width="12.5703125" customWidth="1"/>
    <col min="25" max="25" width="13.42578125" customWidth="1"/>
    <col min="26" max="26" width="12.7109375" customWidth="1"/>
  </cols>
  <sheetData>
    <row r="1" spans="1:34" s="10" customFormat="1" ht="49.5" customHeight="1">
      <c r="A1" s="911"/>
      <c r="B1" s="966" t="s">
        <v>90</v>
      </c>
      <c r="C1" s="967"/>
      <c r="D1" s="935" t="s">
        <v>1635</v>
      </c>
      <c r="E1" s="936"/>
      <c r="F1" s="937"/>
      <c r="G1" s="933" t="s">
        <v>1630</v>
      </c>
      <c r="H1" s="934"/>
    </row>
    <row r="2" spans="1:34" ht="5.25" customHeight="1" thickBot="1"/>
    <row r="3" spans="1:34" ht="83.25" customHeight="1" thickBot="1">
      <c r="B3" s="910" t="s">
        <v>1</v>
      </c>
      <c r="C3" s="906" t="s">
        <v>1638</v>
      </c>
      <c r="D3" s="907" t="s">
        <v>1639</v>
      </c>
      <c r="E3" s="68"/>
      <c r="F3" s="914"/>
      <c r="G3" s="62" t="s">
        <v>0</v>
      </c>
      <c r="H3" s="908" t="s">
        <v>1636</v>
      </c>
      <c r="I3" s="909" t="s">
        <v>1637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s="64" customFormat="1" ht="13.5" customHeight="1">
      <c r="A4" s="948" t="s">
        <v>57</v>
      </c>
      <c r="B4" s="707" t="s">
        <v>93</v>
      </c>
      <c r="C4" s="853"/>
      <c r="D4" s="826"/>
      <c r="E4" s="68"/>
      <c r="F4" s="927" t="s">
        <v>57</v>
      </c>
      <c r="G4" s="814" t="s">
        <v>191</v>
      </c>
      <c r="H4" s="871"/>
      <c r="I4" s="872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</row>
    <row r="5" spans="1:34" s="64" customFormat="1" ht="13.5" customHeight="1">
      <c r="A5" s="949"/>
      <c r="B5" s="708" t="s">
        <v>16</v>
      </c>
      <c r="C5" s="854"/>
      <c r="D5" s="829"/>
      <c r="E5" s="68"/>
      <c r="F5" s="928"/>
      <c r="G5" s="780" t="s">
        <v>93</v>
      </c>
      <c r="H5" s="873">
        <v>1</v>
      </c>
      <c r="I5" s="874">
        <v>1</v>
      </c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34" s="64" customFormat="1" ht="13.5" customHeight="1">
      <c r="A6" s="949"/>
      <c r="B6" s="708" t="s">
        <v>1266</v>
      </c>
      <c r="C6" s="854"/>
      <c r="D6" s="829"/>
      <c r="E6" s="68"/>
      <c r="F6" s="928"/>
      <c r="G6" s="815" t="s">
        <v>16</v>
      </c>
      <c r="H6" s="873"/>
      <c r="I6" s="874">
        <v>4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4" s="64" customFormat="1" ht="13.5" customHeight="1">
      <c r="A7" s="949"/>
      <c r="B7" s="708" t="s">
        <v>56</v>
      </c>
      <c r="C7" s="854"/>
      <c r="D7" s="829"/>
      <c r="E7" s="68"/>
      <c r="F7" s="928"/>
      <c r="G7" s="783" t="s">
        <v>1261</v>
      </c>
      <c r="H7" s="873"/>
      <c r="I7" s="874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1:34" s="64" customFormat="1" ht="13.5" customHeight="1">
      <c r="A8" s="949"/>
      <c r="B8" s="708" t="s">
        <v>365</v>
      </c>
      <c r="C8" s="854"/>
      <c r="D8" s="829"/>
      <c r="E8" s="68"/>
      <c r="F8" s="928"/>
      <c r="G8" s="815" t="s">
        <v>56</v>
      </c>
      <c r="H8" s="873"/>
      <c r="I8" s="874">
        <v>2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1:34" s="64" customFormat="1" ht="13.5" customHeight="1">
      <c r="A9" s="949"/>
      <c r="B9" s="708" t="s">
        <v>660</v>
      </c>
      <c r="C9" s="854"/>
      <c r="D9" s="829"/>
      <c r="E9" s="68"/>
      <c r="F9" s="928"/>
      <c r="G9" s="815" t="s">
        <v>365</v>
      </c>
      <c r="H9" s="873"/>
      <c r="I9" s="874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</row>
    <row r="10" spans="1:34" s="64" customFormat="1" ht="13.5" customHeight="1">
      <c r="A10" s="949"/>
      <c r="B10" s="708" t="s">
        <v>59</v>
      </c>
      <c r="C10" s="854"/>
      <c r="D10" s="829"/>
      <c r="E10" s="68"/>
      <c r="F10" s="928"/>
      <c r="G10" s="783" t="s">
        <v>1239</v>
      </c>
      <c r="H10" s="873"/>
      <c r="I10" s="874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</row>
    <row r="11" spans="1:34" s="64" customFormat="1" ht="13.5" customHeight="1">
      <c r="A11" s="949"/>
      <c r="B11" s="708" t="s">
        <v>145</v>
      </c>
      <c r="C11" s="854"/>
      <c r="D11" s="829"/>
      <c r="E11" s="68"/>
      <c r="F11" s="928"/>
      <c r="G11" s="780" t="s">
        <v>59</v>
      </c>
      <c r="H11" s="873"/>
      <c r="I11" s="874">
        <v>3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</row>
    <row r="12" spans="1:34" s="64" customFormat="1" ht="13.5" customHeight="1">
      <c r="A12" s="949"/>
      <c r="B12" s="708" t="s">
        <v>238</v>
      </c>
      <c r="C12" s="854"/>
      <c r="D12" s="829"/>
      <c r="E12" s="68"/>
      <c r="F12" s="928"/>
      <c r="G12" s="815" t="s">
        <v>145</v>
      </c>
      <c r="H12" s="873"/>
      <c r="I12" s="874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</row>
    <row r="13" spans="1:34" s="64" customFormat="1" ht="13.5" customHeight="1">
      <c r="A13" s="949"/>
      <c r="B13" s="708" t="s">
        <v>239</v>
      </c>
      <c r="C13" s="854">
        <v>1</v>
      </c>
      <c r="D13" s="829"/>
      <c r="E13" s="68"/>
      <c r="F13" s="928"/>
      <c r="G13" s="390" t="s">
        <v>475</v>
      </c>
      <c r="H13" s="842"/>
      <c r="I13" s="903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</row>
    <row r="14" spans="1:34" s="64" customFormat="1" ht="13.5" customHeight="1">
      <c r="A14" s="949"/>
      <c r="B14" s="708" t="s">
        <v>1262</v>
      </c>
      <c r="C14" s="902">
        <v>1</v>
      </c>
      <c r="D14" s="829"/>
      <c r="E14" s="768"/>
      <c r="F14" s="928"/>
      <c r="G14" s="780" t="s">
        <v>60</v>
      </c>
      <c r="H14" s="879"/>
      <c r="I14" s="904">
        <v>1</v>
      </c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</row>
    <row r="15" spans="1:34" s="64" customFormat="1" ht="13.5" customHeight="1" thickBot="1">
      <c r="A15" s="950"/>
      <c r="B15" s="709" t="s">
        <v>192</v>
      </c>
      <c r="C15" s="855"/>
      <c r="D15" s="870"/>
      <c r="E15" s="68"/>
      <c r="F15" s="928"/>
      <c r="G15" s="787" t="s">
        <v>1262</v>
      </c>
      <c r="H15" s="879"/>
      <c r="I15" s="904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34" s="64" customFormat="1" ht="14.25" customHeight="1" thickBot="1">
      <c r="A16" s="591"/>
      <c r="B16" s="69" t="s">
        <v>625</v>
      </c>
      <c r="C16" s="75">
        <f t="shared" ref="C16:D16" si="0">SUM(C4:C15)</f>
        <v>2</v>
      </c>
      <c r="D16" s="767">
        <f t="shared" si="0"/>
        <v>0</v>
      </c>
      <c r="E16" s="68"/>
      <c r="F16" s="929"/>
      <c r="G16" s="816" t="s">
        <v>192</v>
      </c>
      <c r="H16" s="851"/>
      <c r="I16" s="90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</row>
    <row r="17" spans="1:44" s="12" customFormat="1" ht="17.25" customHeight="1">
      <c r="A17" s="912"/>
      <c r="B17" s="65"/>
      <c r="C17" s="67"/>
      <c r="D17" s="67"/>
      <c r="E17" s="68"/>
      <c r="F17" s="591"/>
      <c r="G17" s="69" t="s">
        <v>625</v>
      </c>
      <c r="H17" s="81">
        <f t="shared" ref="H17:I17" si="1">SUM(H4:H16)</f>
        <v>1</v>
      </c>
      <c r="I17" s="738">
        <f t="shared" si="1"/>
        <v>11</v>
      </c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</row>
    <row r="18" spans="1:44" s="12" customFormat="1" ht="17.25" customHeight="1" thickBot="1">
      <c r="A18" s="912"/>
      <c r="B18" s="65"/>
      <c r="C18" s="67"/>
      <c r="D18" s="67"/>
      <c r="E18" s="68"/>
      <c r="F18" s="591"/>
      <c r="G18" s="69"/>
      <c r="H18" s="69"/>
      <c r="I18" s="770"/>
      <c r="J18" s="770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</row>
    <row r="19" spans="1:44" s="1" customFormat="1" ht="13.5" customHeight="1">
      <c r="A19" s="968" t="s">
        <v>54</v>
      </c>
      <c r="B19" s="810" t="s">
        <v>1264</v>
      </c>
      <c r="C19" s="818"/>
      <c r="D19" s="819"/>
      <c r="E19" s="68"/>
      <c r="F19" s="955" t="s">
        <v>54</v>
      </c>
      <c r="G19" s="795" t="s">
        <v>1263</v>
      </c>
      <c r="H19" s="896">
        <v>1</v>
      </c>
      <c r="I19" s="848">
        <v>9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</row>
    <row r="20" spans="1:44" s="30" customFormat="1" ht="13.5" customHeight="1">
      <c r="A20" s="969"/>
      <c r="B20" s="811" t="s">
        <v>230</v>
      </c>
      <c r="C20" s="827">
        <v>1</v>
      </c>
      <c r="D20" s="901"/>
      <c r="E20" s="434"/>
      <c r="F20" s="956"/>
      <c r="G20" s="808" t="s">
        <v>1264</v>
      </c>
      <c r="H20" s="897"/>
      <c r="I20" s="89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</row>
    <row r="21" spans="1:44" s="30" customFormat="1" ht="13.5" customHeight="1">
      <c r="A21" s="969"/>
      <c r="B21" s="811" t="s">
        <v>224</v>
      </c>
      <c r="C21" s="827"/>
      <c r="D21" s="901">
        <v>1</v>
      </c>
      <c r="E21" s="565"/>
      <c r="F21" s="956"/>
      <c r="G21" s="809" t="s">
        <v>230</v>
      </c>
      <c r="H21" s="897"/>
      <c r="I21" s="859">
        <v>1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44" s="30" customFormat="1" ht="13.5" customHeight="1">
      <c r="A22" s="969"/>
      <c r="B22" s="811" t="s">
        <v>229</v>
      </c>
      <c r="C22" s="827"/>
      <c r="D22" s="901"/>
      <c r="E22" s="68"/>
      <c r="F22" s="956"/>
      <c r="G22" s="809" t="s">
        <v>224</v>
      </c>
      <c r="H22" s="897"/>
      <c r="I22" s="859">
        <v>5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</row>
    <row r="23" spans="1:44" s="30" customFormat="1" ht="13.5" customHeight="1">
      <c r="A23" s="969"/>
      <c r="B23" s="811" t="s">
        <v>226</v>
      </c>
      <c r="C23" s="827"/>
      <c r="D23" s="901"/>
      <c r="E23" s="68"/>
      <c r="F23" s="956"/>
      <c r="G23" s="809" t="s">
        <v>229</v>
      </c>
      <c r="H23" s="897"/>
      <c r="I23" s="859">
        <v>6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</row>
    <row r="24" spans="1:44" s="30" customFormat="1" ht="13.5" customHeight="1">
      <c r="A24" s="969"/>
      <c r="B24" s="811" t="s">
        <v>225</v>
      </c>
      <c r="C24" s="827"/>
      <c r="D24" s="901"/>
      <c r="E24" s="68"/>
      <c r="F24" s="956"/>
      <c r="G24" s="809" t="s">
        <v>226</v>
      </c>
      <c r="H24" s="897"/>
      <c r="I24" s="839">
        <v>7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</row>
    <row r="25" spans="1:44" s="30" customFormat="1" ht="13.5" customHeight="1">
      <c r="A25" s="969"/>
      <c r="B25" s="811" t="s">
        <v>234</v>
      </c>
      <c r="C25" s="827"/>
      <c r="D25" s="901"/>
      <c r="E25" s="68"/>
      <c r="F25" s="956"/>
      <c r="G25" s="809" t="s">
        <v>225</v>
      </c>
      <c r="H25" s="897"/>
      <c r="I25" s="89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</row>
    <row r="26" spans="1:44" s="30" customFormat="1" ht="13.5" customHeight="1">
      <c r="A26" s="969"/>
      <c r="B26" s="811" t="s">
        <v>235</v>
      </c>
      <c r="C26" s="827"/>
      <c r="D26" s="901"/>
      <c r="E26" s="68"/>
      <c r="F26" s="956"/>
      <c r="G26" s="809" t="s">
        <v>234</v>
      </c>
      <c r="H26" s="897"/>
      <c r="I26" s="89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</row>
    <row r="27" spans="1:44" s="30" customFormat="1" ht="13.5" customHeight="1">
      <c r="A27" s="969"/>
      <c r="B27" s="812" t="s">
        <v>221</v>
      </c>
      <c r="C27" s="822">
        <v>122</v>
      </c>
      <c r="D27" s="830">
        <v>2</v>
      </c>
      <c r="E27" s="565"/>
      <c r="F27" s="956"/>
      <c r="G27" s="809" t="s">
        <v>235</v>
      </c>
      <c r="H27" s="897"/>
      <c r="I27" s="859">
        <v>1</v>
      </c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68"/>
      <c r="AA27" s="68"/>
      <c r="AB27" s="565"/>
      <c r="AC27" s="565"/>
      <c r="AD27" s="565"/>
      <c r="AE27" s="565"/>
      <c r="AF27" s="68"/>
      <c r="AG27" s="68"/>
      <c r="AH27" s="68"/>
      <c r="AQ27" s="12"/>
      <c r="AR27" s="12"/>
    </row>
    <row r="28" spans="1:44" s="1" customFormat="1" ht="15.75">
      <c r="A28" s="969"/>
      <c r="B28" s="812" t="s">
        <v>222</v>
      </c>
      <c r="C28" s="822">
        <v>62</v>
      </c>
      <c r="D28" s="830">
        <v>1</v>
      </c>
      <c r="E28" s="565"/>
      <c r="F28" s="956"/>
      <c r="G28" s="390" t="s">
        <v>5</v>
      </c>
      <c r="H28" s="877">
        <v>2</v>
      </c>
      <c r="I28" s="830">
        <v>50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</row>
    <row r="29" spans="1:44" s="1" customFormat="1" ht="15" customHeight="1">
      <c r="A29" s="969"/>
      <c r="B29" s="811" t="s">
        <v>228</v>
      </c>
      <c r="C29" s="820">
        <v>1</v>
      </c>
      <c r="D29" s="821"/>
      <c r="E29" s="68"/>
      <c r="F29" s="956"/>
      <c r="G29" s="390" t="s">
        <v>91</v>
      </c>
      <c r="H29" s="877">
        <v>1</v>
      </c>
      <c r="I29" s="869">
        <v>68</v>
      </c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</row>
    <row r="30" spans="1:44" s="1" customFormat="1" ht="15.75">
      <c r="A30" s="969"/>
      <c r="B30" s="811" t="s">
        <v>231</v>
      </c>
      <c r="C30" s="820">
        <v>1</v>
      </c>
      <c r="D30" s="821"/>
      <c r="E30" s="68"/>
      <c r="F30" s="956"/>
      <c r="G30" s="383" t="s">
        <v>92</v>
      </c>
      <c r="H30" s="877"/>
      <c r="I30" s="831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</row>
    <row r="31" spans="1:44" s="1" customFormat="1" ht="15.75">
      <c r="A31" s="969"/>
      <c r="B31" s="811" t="s">
        <v>232</v>
      </c>
      <c r="C31" s="820"/>
      <c r="D31" s="821"/>
      <c r="E31" s="68"/>
      <c r="F31" s="956"/>
      <c r="G31" s="383" t="s">
        <v>76</v>
      </c>
      <c r="H31" s="877">
        <v>1</v>
      </c>
      <c r="I31" s="831">
        <v>17</v>
      </c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</row>
    <row r="32" spans="1:44" s="1" customFormat="1" ht="15.75">
      <c r="A32" s="969"/>
      <c r="B32" s="811" t="s">
        <v>223</v>
      </c>
      <c r="C32" s="820">
        <v>6</v>
      </c>
      <c r="D32" s="821"/>
      <c r="E32" s="68"/>
      <c r="F32" s="956"/>
      <c r="G32" s="799" t="s">
        <v>362</v>
      </c>
      <c r="H32" s="877"/>
      <c r="I32" s="829">
        <v>8</v>
      </c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</row>
    <row r="33" spans="1:34" s="1" customFormat="1" ht="15.75">
      <c r="A33" s="969"/>
      <c r="B33" s="811" t="s">
        <v>227</v>
      </c>
      <c r="C33" s="820"/>
      <c r="D33" s="821"/>
      <c r="E33" s="68"/>
      <c r="F33" s="956"/>
      <c r="G33" s="383" t="s">
        <v>83</v>
      </c>
      <c r="H33" s="841">
        <v>1</v>
      </c>
      <c r="I33" s="831">
        <v>29</v>
      </c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</row>
    <row r="34" spans="1:34" s="1" customFormat="1" ht="16.5" thickBot="1">
      <c r="A34" s="970"/>
      <c r="B34" s="813" t="s">
        <v>233</v>
      </c>
      <c r="C34" s="824"/>
      <c r="D34" s="895"/>
      <c r="E34" s="68"/>
      <c r="F34" s="957"/>
      <c r="G34" s="804" t="s">
        <v>1632</v>
      </c>
      <c r="H34" s="899"/>
      <c r="I34" s="900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s="30" customFormat="1" ht="20.25" thickBot="1">
      <c r="A35" s="74"/>
      <c r="B35" s="69" t="s">
        <v>625</v>
      </c>
      <c r="C35" s="76">
        <f>SUM(C19:C34)</f>
        <v>193</v>
      </c>
      <c r="D35" s="285">
        <f>SUM(D19:D34)</f>
        <v>4</v>
      </c>
      <c r="E35" s="68"/>
      <c r="F35" s="591"/>
      <c r="G35" s="791" t="s">
        <v>512</v>
      </c>
      <c r="H35" s="843"/>
      <c r="I35" s="895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1:34" s="30" customFormat="1" ht="20.25" thickBot="1">
      <c r="A36" s="74"/>
      <c r="B36" s="71"/>
      <c r="C36" s="70"/>
      <c r="D36" s="70"/>
      <c r="E36" s="68"/>
      <c r="F36" s="591"/>
      <c r="G36" s="69" t="s">
        <v>625</v>
      </c>
      <c r="H36" s="471">
        <f>SUM(H19:H35)</f>
        <v>6</v>
      </c>
      <c r="I36" s="557">
        <f>SUM(I19:I35)</f>
        <v>201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</row>
    <row r="37" spans="1:34" s="717" customFormat="1" ht="20.25" thickBot="1">
      <c r="A37" s="74"/>
      <c r="B37" s="71"/>
      <c r="C37" s="70"/>
      <c r="D37" s="70"/>
      <c r="E37" s="68"/>
      <c r="F37" s="591"/>
      <c r="G37" s="69"/>
      <c r="H37" s="770"/>
      <c r="I37" s="770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</row>
    <row r="38" spans="1:34" s="1" customFormat="1" ht="15.75">
      <c r="A38" s="948" t="s">
        <v>322</v>
      </c>
      <c r="B38" s="406" t="s">
        <v>257</v>
      </c>
      <c r="C38" s="889"/>
      <c r="D38" s="834"/>
      <c r="E38" s="68"/>
      <c r="F38" s="952" t="s">
        <v>71</v>
      </c>
      <c r="G38" s="795" t="s">
        <v>1265</v>
      </c>
      <c r="H38" s="896">
        <v>3</v>
      </c>
      <c r="I38" s="848">
        <v>6</v>
      </c>
      <c r="J38" s="217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</row>
    <row r="39" spans="1:34" s="30" customFormat="1" ht="15.75">
      <c r="A39" s="949"/>
      <c r="B39" s="407" t="s">
        <v>256</v>
      </c>
      <c r="C39" s="820"/>
      <c r="D39" s="890"/>
      <c r="E39" s="434"/>
      <c r="F39" s="953"/>
      <c r="G39" s="807" t="s">
        <v>1267</v>
      </c>
      <c r="H39" s="897"/>
      <c r="I39" s="859">
        <v>2</v>
      </c>
      <c r="J39" s="217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</row>
    <row r="40" spans="1:34" s="30" customFormat="1" ht="15.75">
      <c r="A40" s="949"/>
      <c r="B40" s="407" t="s">
        <v>258</v>
      </c>
      <c r="C40" s="820"/>
      <c r="D40" s="890"/>
      <c r="E40" s="434"/>
      <c r="F40" s="953"/>
      <c r="G40" s="383" t="s">
        <v>208</v>
      </c>
      <c r="H40" s="841"/>
      <c r="I40" s="838">
        <v>5</v>
      </c>
      <c r="J40" s="217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</row>
    <row r="41" spans="1:34" s="30" customFormat="1" ht="15.75">
      <c r="A41" s="949"/>
      <c r="B41" s="805" t="s">
        <v>248</v>
      </c>
      <c r="C41" s="891">
        <v>5</v>
      </c>
      <c r="D41" s="892"/>
      <c r="E41" s="217"/>
      <c r="F41" s="953"/>
      <c r="G41" s="407" t="s">
        <v>972</v>
      </c>
      <c r="H41" s="835"/>
      <c r="I41" s="839">
        <v>2</v>
      </c>
      <c r="J41" s="217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</row>
    <row r="42" spans="1:34" s="30" customFormat="1" ht="15.75">
      <c r="A42" s="949"/>
      <c r="B42" s="407" t="s">
        <v>249</v>
      </c>
      <c r="C42" s="820"/>
      <c r="D42" s="821"/>
      <c r="E42" s="68"/>
      <c r="F42" s="953"/>
      <c r="G42" s="793" t="s">
        <v>160</v>
      </c>
      <c r="H42" s="873">
        <v>1</v>
      </c>
      <c r="I42" s="875">
        <v>5</v>
      </c>
      <c r="J42" s="217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</row>
    <row r="43" spans="1:34" s="1" customFormat="1" ht="15.75">
      <c r="A43" s="949"/>
      <c r="B43" s="407" t="s">
        <v>259</v>
      </c>
      <c r="C43" s="893"/>
      <c r="D43" s="850"/>
      <c r="E43" s="68"/>
      <c r="F43" s="953"/>
      <c r="G43" s="793" t="s">
        <v>404</v>
      </c>
      <c r="H43" s="873"/>
      <c r="I43" s="875"/>
      <c r="J43" s="227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</row>
    <row r="44" spans="1:34" s="1" customFormat="1" ht="15.75">
      <c r="A44" s="949"/>
      <c r="B44" s="407" t="s">
        <v>250</v>
      </c>
      <c r="C44" s="820">
        <v>2</v>
      </c>
      <c r="D44" s="821"/>
      <c r="E44" s="565"/>
      <c r="F44" s="953"/>
      <c r="G44" s="780" t="s">
        <v>824</v>
      </c>
      <c r="H44" s="847"/>
      <c r="I44" s="875">
        <v>4</v>
      </c>
      <c r="J44" s="227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</row>
    <row r="45" spans="1:34" s="1" customFormat="1" ht="15.75">
      <c r="A45" s="949"/>
      <c r="B45" s="407" t="s">
        <v>251</v>
      </c>
      <c r="C45" s="820"/>
      <c r="D45" s="821"/>
      <c r="E45" s="68"/>
      <c r="F45" s="953"/>
      <c r="G45" s="793" t="s">
        <v>474</v>
      </c>
      <c r="H45" s="873"/>
      <c r="I45" s="875"/>
      <c r="J45" s="217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</row>
    <row r="46" spans="1:34" s="30" customFormat="1" ht="15.75">
      <c r="A46" s="949"/>
      <c r="B46" s="407" t="s">
        <v>260</v>
      </c>
      <c r="C46" s="820"/>
      <c r="D46" s="821"/>
      <c r="E46" s="68"/>
      <c r="F46" s="953"/>
      <c r="G46" s="793" t="s">
        <v>405</v>
      </c>
      <c r="H46" s="873"/>
      <c r="I46" s="875"/>
      <c r="J46" s="217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</row>
    <row r="47" spans="1:34" s="1" customFormat="1" ht="15.75">
      <c r="A47" s="949"/>
      <c r="B47" s="407" t="s">
        <v>252</v>
      </c>
      <c r="C47" s="820">
        <v>2</v>
      </c>
      <c r="D47" s="821"/>
      <c r="E47" s="565"/>
      <c r="F47" s="953"/>
      <c r="G47" s="383" t="s">
        <v>516</v>
      </c>
      <c r="H47" s="842"/>
      <c r="I47" s="875"/>
      <c r="J47" s="217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</row>
    <row r="48" spans="1:34" s="1" customFormat="1" ht="15.75">
      <c r="A48" s="949"/>
      <c r="B48" s="407" t="s">
        <v>95</v>
      </c>
      <c r="C48" s="820">
        <v>2</v>
      </c>
      <c r="D48" s="821"/>
      <c r="E48" s="434"/>
      <c r="F48" s="953"/>
      <c r="G48" s="383" t="s">
        <v>72</v>
      </c>
      <c r="H48" s="841"/>
      <c r="I48" s="886">
        <v>12</v>
      </c>
      <c r="J48" s="217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</row>
    <row r="49" spans="1:34" s="30" customFormat="1" ht="15.75">
      <c r="A49" s="949"/>
      <c r="B49" s="407" t="s">
        <v>261</v>
      </c>
      <c r="C49" s="820"/>
      <c r="D49" s="821"/>
      <c r="E49" s="68"/>
      <c r="F49" s="953"/>
      <c r="G49" s="780" t="s">
        <v>95</v>
      </c>
      <c r="H49" s="841"/>
      <c r="I49" s="838">
        <v>3</v>
      </c>
      <c r="J49" s="217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</row>
    <row r="50" spans="1:34" s="1" customFormat="1" ht="15.75">
      <c r="A50" s="949"/>
      <c r="B50" s="806" t="s">
        <v>253</v>
      </c>
      <c r="C50" s="820"/>
      <c r="D50" s="886"/>
      <c r="E50" s="68"/>
      <c r="F50" s="953"/>
      <c r="G50" s="383" t="s">
        <v>33</v>
      </c>
      <c r="H50" s="841"/>
      <c r="I50" s="838"/>
      <c r="J50" s="217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</row>
    <row r="51" spans="1:34" s="1" customFormat="1" ht="15.75">
      <c r="A51" s="949"/>
      <c r="B51" s="407" t="s">
        <v>254</v>
      </c>
      <c r="C51" s="820"/>
      <c r="D51" s="821"/>
      <c r="E51" s="68"/>
      <c r="F51" s="953"/>
      <c r="G51" s="804" t="s">
        <v>926</v>
      </c>
      <c r="H51" s="840"/>
      <c r="I51" s="839">
        <v>4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</row>
    <row r="52" spans="1:34" s="1" customFormat="1" ht="15.75">
      <c r="A52" s="949"/>
      <c r="B52" s="407" t="s">
        <v>206</v>
      </c>
      <c r="C52" s="894"/>
      <c r="D52" s="850"/>
      <c r="E52" s="68"/>
      <c r="F52" s="953"/>
      <c r="G52" s="383" t="s">
        <v>364</v>
      </c>
      <c r="H52" s="842">
        <v>1</v>
      </c>
      <c r="I52" s="849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</row>
    <row r="53" spans="1:34" s="1" customFormat="1" ht="16.5" thickBot="1">
      <c r="A53" s="950"/>
      <c r="B53" s="408" t="s">
        <v>255</v>
      </c>
      <c r="C53" s="824"/>
      <c r="D53" s="895"/>
      <c r="E53" s="68"/>
      <c r="F53" s="953"/>
      <c r="G53" s="793" t="s">
        <v>206</v>
      </c>
      <c r="H53" s="873"/>
      <c r="I53" s="875">
        <v>10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</row>
    <row r="54" spans="1:34" s="30" customFormat="1" ht="16.5" thickBot="1">
      <c r="A54" s="74"/>
      <c r="B54" s="69" t="s">
        <v>625</v>
      </c>
      <c r="C54" s="75">
        <f t="shared" ref="C54:D54" si="2">SUM(C39:C53)</f>
        <v>11</v>
      </c>
      <c r="D54" s="767">
        <f t="shared" si="2"/>
        <v>0</v>
      </c>
      <c r="E54" s="68"/>
      <c r="F54" s="954"/>
      <c r="G54" s="791" t="s">
        <v>39</v>
      </c>
      <c r="H54" s="843"/>
      <c r="I54" s="8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</row>
    <row r="55" spans="1:34" s="12" customFormat="1">
      <c r="A55" s="74"/>
      <c r="B55" s="9"/>
      <c r="C55" s="72"/>
      <c r="D55" s="73"/>
      <c r="E55" s="68"/>
      <c r="F55" s="591"/>
      <c r="G55" s="69" t="s">
        <v>625</v>
      </c>
      <c r="H55" s="81">
        <f>SUM(H38:H54)</f>
        <v>5</v>
      </c>
      <c r="I55" s="738">
        <f>SUM(I38:I54)</f>
        <v>53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</row>
    <row r="56" spans="1:34" s="12" customFormat="1">
      <c r="A56" s="74"/>
      <c r="B56" s="9"/>
      <c r="C56" s="722"/>
      <c r="D56" s="73"/>
      <c r="E56" s="68"/>
      <c r="F56" s="591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</row>
    <row r="57" spans="1:34" s="12" customFormat="1" ht="20.25" thickBot="1">
      <c r="A57" s="74"/>
      <c r="B57" s="9"/>
      <c r="C57" s="722"/>
      <c r="D57" s="73"/>
      <c r="E57" s="68"/>
      <c r="F57" s="591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</row>
    <row r="58" spans="1:34" s="30" customFormat="1" ht="15.75">
      <c r="A58" s="948" t="s">
        <v>320</v>
      </c>
      <c r="B58" s="398" t="s">
        <v>187</v>
      </c>
      <c r="C58" s="853"/>
      <c r="D58" s="857"/>
      <c r="E58" s="68"/>
      <c r="F58" s="973" t="s">
        <v>74</v>
      </c>
      <c r="G58" s="801" t="s">
        <v>84</v>
      </c>
      <c r="H58" s="845"/>
      <c r="I58" s="862">
        <v>1</v>
      </c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</row>
    <row r="59" spans="1:34" s="30" customFormat="1" ht="15.75">
      <c r="A59" s="949"/>
      <c r="B59" s="399" t="s">
        <v>277</v>
      </c>
      <c r="C59" s="854"/>
      <c r="D59" s="860"/>
      <c r="E59" s="68"/>
      <c r="F59" s="974"/>
      <c r="G59" s="799" t="s">
        <v>103</v>
      </c>
      <c r="H59" s="841">
        <v>8</v>
      </c>
      <c r="I59" s="838">
        <v>35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</row>
    <row r="60" spans="1:34" s="30" customFormat="1" ht="15.75">
      <c r="A60" s="949"/>
      <c r="B60" s="399" t="s">
        <v>268</v>
      </c>
      <c r="C60" s="854"/>
      <c r="D60" s="860"/>
      <c r="E60" s="68"/>
      <c r="F60" s="974"/>
      <c r="G60" s="799" t="s">
        <v>1325</v>
      </c>
      <c r="H60" s="841"/>
      <c r="I60" s="838">
        <v>4</v>
      </c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1:34" s="30" customFormat="1" ht="15.75">
      <c r="A61" s="949"/>
      <c r="B61" s="399" t="s">
        <v>263</v>
      </c>
      <c r="C61" s="854"/>
      <c r="D61" s="860"/>
      <c r="E61" s="68"/>
      <c r="F61" s="974"/>
      <c r="G61" s="383" t="s">
        <v>188</v>
      </c>
      <c r="H61" s="841"/>
      <c r="I61" s="83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</row>
    <row r="62" spans="1:34" s="30" customFormat="1" ht="15.75">
      <c r="A62" s="949"/>
      <c r="B62" s="399" t="s">
        <v>51</v>
      </c>
      <c r="C62" s="854"/>
      <c r="D62" s="860"/>
      <c r="E62" s="68"/>
      <c r="F62" s="974"/>
      <c r="G62" s="792" t="s">
        <v>187</v>
      </c>
      <c r="H62" s="841"/>
      <c r="I62" s="83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</row>
    <row r="63" spans="1:34" s="30" customFormat="1" ht="15.75">
      <c r="A63" s="949"/>
      <c r="B63" s="399" t="s">
        <v>218</v>
      </c>
      <c r="C63" s="854"/>
      <c r="D63" s="860"/>
      <c r="E63" s="68"/>
      <c r="F63" s="974"/>
      <c r="G63" s="802" t="s">
        <v>277</v>
      </c>
      <c r="H63" s="841"/>
      <c r="I63" s="83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</row>
    <row r="64" spans="1:34" s="30" customFormat="1" ht="15.75">
      <c r="A64" s="949"/>
      <c r="B64" s="399" t="s">
        <v>269</v>
      </c>
      <c r="C64" s="854">
        <v>22</v>
      </c>
      <c r="D64" s="860"/>
      <c r="E64" s="68"/>
      <c r="F64" s="974"/>
      <c r="G64" s="383" t="s">
        <v>268</v>
      </c>
      <c r="H64" s="841">
        <v>2</v>
      </c>
      <c r="I64" s="838">
        <v>4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</row>
    <row r="65" spans="1:34" s="30" customFormat="1" ht="15" customHeight="1">
      <c r="A65" s="949"/>
      <c r="B65" s="399" t="s">
        <v>278</v>
      </c>
      <c r="C65" s="854"/>
      <c r="D65" s="860"/>
      <c r="E65" s="68"/>
      <c r="F65" s="974"/>
      <c r="G65" s="383" t="s">
        <v>263</v>
      </c>
      <c r="H65" s="837"/>
      <c r="I65" s="838">
        <v>3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1:34" s="30" customFormat="1" ht="15.75">
      <c r="A66" s="949"/>
      <c r="B66" s="399" t="s">
        <v>264</v>
      </c>
      <c r="C66" s="854"/>
      <c r="D66" s="860"/>
      <c r="E66" s="68"/>
      <c r="F66" s="974"/>
      <c r="G66" s="469" t="s">
        <v>218</v>
      </c>
      <c r="H66" s="837"/>
      <c r="I66" s="83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</row>
    <row r="67" spans="1:34" s="30" customFormat="1" ht="15.75">
      <c r="A67" s="949"/>
      <c r="B67" s="399" t="s">
        <v>75</v>
      </c>
      <c r="C67" s="854"/>
      <c r="D67" s="860"/>
      <c r="E67" s="68"/>
      <c r="F67" s="974"/>
      <c r="G67" s="383" t="s">
        <v>51</v>
      </c>
      <c r="H67" s="837"/>
      <c r="I67" s="838">
        <v>7</v>
      </c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</row>
    <row r="68" spans="1:34" s="30" customFormat="1" ht="15.75">
      <c r="A68" s="949"/>
      <c r="B68" s="399" t="s">
        <v>279</v>
      </c>
      <c r="C68" s="854">
        <v>29</v>
      </c>
      <c r="D68" s="860"/>
      <c r="E68" s="565"/>
      <c r="F68" s="974"/>
      <c r="G68" s="469" t="s">
        <v>269</v>
      </c>
      <c r="H68" s="837">
        <v>5</v>
      </c>
      <c r="I68" s="838">
        <v>8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</row>
    <row r="69" spans="1:34" s="30" customFormat="1" ht="15.75">
      <c r="A69" s="949"/>
      <c r="B69" s="399" t="s">
        <v>209</v>
      </c>
      <c r="C69" s="854">
        <v>1</v>
      </c>
      <c r="D69" s="860"/>
      <c r="E69" s="565"/>
      <c r="F69" s="974"/>
      <c r="G69" s="803" t="s">
        <v>1268</v>
      </c>
      <c r="H69" s="840"/>
      <c r="I69" s="850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</row>
    <row r="70" spans="1:34" s="30" customFormat="1" ht="15.75">
      <c r="A70" s="949"/>
      <c r="B70" s="399" t="s">
        <v>270</v>
      </c>
      <c r="C70" s="854">
        <v>1</v>
      </c>
      <c r="D70" s="860"/>
      <c r="E70" s="434"/>
      <c r="F70" s="974"/>
      <c r="G70" s="383" t="s">
        <v>264</v>
      </c>
      <c r="H70" s="837"/>
      <c r="I70" s="838">
        <v>9</v>
      </c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</row>
    <row r="71" spans="1:34" s="30" customFormat="1" ht="15.75">
      <c r="A71" s="949"/>
      <c r="B71" s="399" t="s">
        <v>265</v>
      </c>
      <c r="C71" s="854"/>
      <c r="D71" s="860"/>
      <c r="E71" s="434"/>
      <c r="F71" s="974"/>
      <c r="G71" s="793" t="s">
        <v>75</v>
      </c>
      <c r="H71" s="837"/>
      <c r="I71" s="83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</row>
    <row r="72" spans="1:34" s="30" customFormat="1" ht="15.75">
      <c r="A72" s="949"/>
      <c r="B72" s="399" t="s">
        <v>271</v>
      </c>
      <c r="C72" s="854"/>
      <c r="D72" s="860"/>
      <c r="E72" s="434"/>
      <c r="F72" s="974"/>
      <c r="G72" s="804" t="s">
        <v>1269</v>
      </c>
      <c r="H72" s="840"/>
      <c r="I72" s="850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</row>
    <row r="73" spans="1:34" s="30" customFormat="1" ht="15.75">
      <c r="A73" s="949"/>
      <c r="B73" s="399" t="s">
        <v>275</v>
      </c>
      <c r="C73" s="854">
        <v>1</v>
      </c>
      <c r="D73" s="860"/>
      <c r="E73" s="68"/>
      <c r="F73" s="974"/>
      <c r="G73" s="469" t="s">
        <v>209</v>
      </c>
      <c r="H73" s="837"/>
      <c r="I73" s="838">
        <v>1</v>
      </c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</row>
    <row r="74" spans="1:34" s="30" customFormat="1" ht="15.75">
      <c r="A74" s="949"/>
      <c r="B74" s="464" t="s">
        <v>272</v>
      </c>
      <c r="C74" s="858">
        <v>11</v>
      </c>
      <c r="D74" s="859"/>
      <c r="E74" s="434"/>
      <c r="F74" s="974"/>
      <c r="G74" s="469" t="s">
        <v>270</v>
      </c>
      <c r="H74" s="837"/>
      <c r="I74" s="838"/>
      <c r="J74" s="434"/>
      <c r="K74" s="68"/>
      <c r="L74" s="434"/>
      <c r="M74" s="434"/>
      <c r="N74" s="217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</row>
    <row r="75" spans="1:34" s="30" customFormat="1" ht="15.75">
      <c r="A75" s="949"/>
      <c r="B75" s="464" t="s">
        <v>274</v>
      </c>
      <c r="C75" s="858">
        <v>1</v>
      </c>
      <c r="D75" s="859"/>
      <c r="E75" s="68"/>
      <c r="F75" s="974"/>
      <c r="G75" s="383" t="s">
        <v>265</v>
      </c>
      <c r="H75" s="841">
        <v>1</v>
      </c>
      <c r="I75" s="838">
        <v>2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</row>
    <row r="76" spans="1:34" s="30" customFormat="1" ht="15.75">
      <c r="A76" s="949"/>
      <c r="B76" s="399" t="s">
        <v>273</v>
      </c>
      <c r="C76" s="854">
        <v>4</v>
      </c>
      <c r="D76" s="876">
        <v>1</v>
      </c>
      <c r="E76" s="217"/>
      <c r="F76" s="974"/>
      <c r="G76" s="469" t="s">
        <v>271</v>
      </c>
      <c r="H76" s="841">
        <v>2</v>
      </c>
      <c r="I76" s="838">
        <v>1</v>
      </c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</row>
    <row r="77" spans="1:34" s="30" customFormat="1" ht="15.75">
      <c r="A77" s="949"/>
      <c r="B77" s="399" t="s">
        <v>276</v>
      </c>
      <c r="C77" s="854">
        <v>2</v>
      </c>
      <c r="D77" s="860">
        <v>1</v>
      </c>
      <c r="E77" s="68"/>
      <c r="F77" s="974"/>
      <c r="G77" s="383" t="s">
        <v>1030</v>
      </c>
      <c r="H77" s="841">
        <v>1</v>
      </c>
      <c r="I77" s="838">
        <v>2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</row>
    <row r="78" spans="1:34" s="30" customFormat="1" ht="15.75">
      <c r="A78" s="949"/>
      <c r="B78" s="399" t="s">
        <v>266</v>
      </c>
      <c r="C78" s="854"/>
      <c r="D78" s="860"/>
      <c r="E78" s="68"/>
      <c r="F78" s="974"/>
      <c r="G78" s="383" t="s">
        <v>1140</v>
      </c>
      <c r="H78" s="841"/>
      <c r="I78" s="838">
        <v>7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</row>
    <row r="79" spans="1:34" s="30" customFormat="1" ht="15.75">
      <c r="A79" s="949"/>
      <c r="B79" s="427" t="s">
        <v>98</v>
      </c>
      <c r="C79" s="854">
        <v>1</v>
      </c>
      <c r="D79" s="860"/>
      <c r="E79" s="769"/>
      <c r="F79" s="974"/>
      <c r="G79" s="469" t="s">
        <v>1270</v>
      </c>
      <c r="H79" s="841">
        <v>1</v>
      </c>
      <c r="I79" s="838">
        <v>1</v>
      </c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</row>
    <row r="80" spans="1:34" s="30" customFormat="1" ht="15.75">
      <c r="A80" s="949"/>
      <c r="B80" s="427" t="s">
        <v>267</v>
      </c>
      <c r="C80" s="854"/>
      <c r="D80" s="866"/>
      <c r="E80" s="68"/>
      <c r="F80" s="974"/>
      <c r="G80" s="383" t="s">
        <v>273</v>
      </c>
      <c r="H80" s="841">
        <v>1</v>
      </c>
      <c r="I80" s="831">
        <v>14</v>
      </c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</row>
    <row r="81" spans="1:53" s="30" customFormat="1" ht="15.75">
      <c r="A81" s="949"/>
      <c r="B81" s="399" t="s">
        <v>53</v>
      </c>
      <c r="C81" s="854">
        <v>3</v>
      </c>
      <c r="D81" s="860"/>
      <c r="E81" s="68"/>
      <c r="F81" s="974"/>
      <c r="G81" s="383" t="s">
        <v>99</v>
      </c>
      <c r="H81" s="841">
        <v>2</v>
      </c>
      <c r="I81" s="838">
        <v>10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</row>
    <row r="82" spans="1:53" s="30" customFormat="1" ht="16.5" thickBot="1">
      <c r="A82" s="950"/>
      <c r="B82" s="400" t="s">
        <v>189</v>
      </c>
      <c r="C82" s="855">
        <v>1</v>
      </c>
      <c r="D82" s="861"/>
      <c r="E82" s="68"/>
      <c r="F82" s="974"/>
      <c r="G82" s="383" t="s">
        <v>801</v>
      </c>
      <c r="H82" s="841"/>
      <c r="I82" s="831">
        <v>2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</row>
    <row r="83" spans="1:53" s="68" customFormat="1" ht="16.5" thickBot="1">
      <c r="A83" s="74"/>
      <c r="B83" s="69" t="s">
        <v>625</v>
      </c>
      <c r="C83" s="75">
        <f t="shared" ref="C83:D83" si="3">SUM(C58:C82)</f>
        <v>77</v>
      </c>
      <c r="D83" s="767">
        <f t="shared" si="3"/>
        <v>2</v>
      </c>
      <c r="F83" s="974"/>
      <c r="G83" s="383" t="s">
        <v>98</v>
      </c>
      <c r="H83" s="841"/>
      <c r="I83" s="839">
        <v>1</v>
      </c>
    </row>
    <row r="84" spans="1:53" s="68" customFormat="1" ht="15.75">
      <c r="A84" s="74"/>
      <c r="B84" s="69"/>
      <c r="C84" s="66"/>
      <c r="D84" s="66"/>
      <c r="F84" s="974"/>
      <c r="G84" s="383" t="s">
        <v>267</v>
      </c>
      <c r="H84" s="841"/>
      <c r="I84" s="839">
        <v>1</v>
      </c>
    </row>
    <row r="85" spans="1:53" s="68" customFormat="1" ht="15.75">
      <c r="A85" s="74"/>
      <c r="B85" s="69"/>
      <c r="C85" s="66"/>
      <c r="D85" s="66"/>
      <c r="F85" s="974"/>
      <c r="G85" s="383" t="s">
        <v>53</v>
      </c>
      <c r="H85" s="841"/>
      <c r="I85" s="838">
        <v>3</v>
      </c>
    </row>
    <row r="86" spans="1:53" s="68" customFormat="1" ht="16.5" thickBot="1">
      <c r="A86" s="74"/>
      <c r="B86" s="69"/>
      <c r="C86" s="66"/>
      <c r="D86" s="66"/>
      <c r="F86" s="964"/>
      <c r="G86" s="791" t="s">
        <v>189</v>
      </c>
      <c r="H86" s="843"/>
      <c r="I86" s="844">
        <v>6</v>
      </c>
    </row>
    <row r="87" spans="1:53" s="68" customFormat="1">
      <c r="A87" s="74"/>
      <c r="B87" s="69"/>
      <c r="C87" s="66"/>
      <c r="D87" s="66"/>
      <c r="F87" s="591"/>
      <c r="G87" s="69" t="s">
        <v>625</v>
      </c>
      <c r="H87" s="81">
        <f>SUM(H58:H86)</f>
        <v>23</v>
      </c>
      <c r="I87" s="738">
        <f>SUM(I58:I86)</f>
        <v>122</v>
      </c>
    </row>
    <row r="88" spans="1:53" s="68" customFormat="1">
      <c r="A88" s="74"/>
      <c r="B88" s="69"/>
      <c r="C88" s="66"/>
      <c r="D88" s="66"/>
      <c r="F88" s="591"/>
    </row>
    <row r="89" spans="1:53" s="68" customFormat="1" ht="20.25" thickBot="1">
      <c r="A89" s="74"/>
      <c r="B89" s="77"/>
      <c r="C89" s="72"/>
      <c r="D89" s="70"/>
      <c r="F89" s="591"/>
    </row>
    <row r="90" spans="1:53" s="30" customFormat="1" ht="15.75">
      <c r="A90" s="968" t="s">
        <v>62</v>
      </c>
      <c r="B90" s="406" t="s">
        <v>7</v>
      </c>
      <c r="C90" s="818">
        <v>3</v>
      </c>
      <c r="D90" s="826"/>
      <c r="E90" s="68"/>
      <c r="F90" s="962" t="s">
        <v>66</v>
      </c>
      <c r="G90" s="467" t="s">
        <v>78</v>
      </c>
      <c r="H90" s="845"/>
      <c r="I90" s="882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</row>
    <row r="91" spans="1:53" s="30" customFormat="1" ht="16.5" customHeight="1">
      <c r="A91" s="969"/>
      <c r="B91" s="775" t="s">
        <v>8</v>
      </c>
      <c r="C91" s="822">
        <v>69</v>
      </c>
      <c r="D91" s="830">
        <v>1</v>
      </c>
      <c r="E91" s="68"/>
      <c r="F91" s="963"/>
      <c r="G91" s="466" t="s">
        <v>939</v>
      </c>
      <c r="H91" s="883"/>
      <c r="I91" s="884"/>
      <c r="J91" s="68"/>
      <c r="K91" s="943"/>
      <c r="L91" s="943"/>
      <c r="M91" s="625"/>
      <c r="N91" s="68"/>
      <c r="O91" s="68"/>
      <c r="P91" s="565"/>
      <c r="Q91" s="565"/>
      <c r="R91" s="565"/>
      <c r="S91" s="565"/>
      <c r="T91" s="565"/>
      <c r="U91" s="565"/>
      <c r="V91" s="565"/>
      <c r="W91" s="217"/>
      <c r="X91" s="565"/>
      <c r="Y91" s="68"/>
      <c r="Z91" s="68"/>
      <c r="AA91" s="68"/>
      <c r="AB91" s="625"/>
      <c r="AC91" s="68"/>
      <c r="AD91" s="68"/>
      <c r="AE91" s="68"/>
      <c r="AF91" s="68"/>
      <c r="AG91" s="68"/>
      <c r="AH91" s="68"/>
    </row>
    <row r="92" spans="1:53" s="30" customFormat="1" ht="15.75">
      <c r="A92" s="969"/>
      <c r="B92" s="796" t="s">
        <v>1271</v>
      </c>
      <c r="C92" s="820">
        <v>1</v>
      </c>
      <c r="D92" s="829"/>
      <c r="E92" s="68"/>
      <c r="F92" s="963"/>
      <c r="G92" s="390" t="s">
        <v>8</v>
      </c>
      <c r="H92" s="877">
        <v>1</v>
      </c>
      <c r="I92" s="885">
        <v>14</v>
      </c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T92" s="563"/>
      <c r="AU92" s="563"/>
      <c r="AV92" s="563"/>
      <c r="AW92" s="563"/>
      <c r="AX92" s="563"/>
      <c r="AY92" s="563"/>
      <c r="AZ92" s="563"/>
      <c r="BA92" s="563"/>
    </row>
    <row r="93" spans="1:53" s="30" customFormat="1" ht="15.75">
      <c r="A93" s="969"/>
      <c r="B93" s="407" t="s">
        <v>19</v>
      </c>
      <c r="C93" s="820"/>
      <c r="D93" s="829"/>
      <c r="E93" s="68"/>
      <c r="F93" s="963"/>
      <c r="G93" s="469" t="s">
        <v>1271</v>
      </c>
      <c r="H93" s="841">
        <v>2</v>
      </c>
      <c r="I93" s="886">
        <v>4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T93" s="563"/>
      <c r="AU93" s="563"/>
      <c r="AV93" s="563"/>
      <c r="AW93" s="563"/>
      <c r="AX93" s="563"/>
      <c r="AY93" s="563"/>
      <c r="AZ93" s="563"/>
      <c r="BA93" s="563"/>
    </row>
    <row r="94" spans="1:53" s="30" customFormat="1" ht="15.75">
      <c r="A94" s="969"/>
      <c r="B94" s="407" t="s">
        <v>23</v>
      </c>
      <c r="C94" s="820">
        <v>23</v>
      </c>
      <c r="D94" s="829"/>
      <c r="E94" s="565"/>
      <c r="F94" s="963"/>
      <c r="G94" s="383" t="s">
        <v>977</v>
      </c>
      <c r="H94" s="841"/>
      <c r="I94" s="886"/>
      <c r="J94" s="68"/>
      <c r="K94" s="68"/>
      <c r="L94" s="68"/>
      <c r="M94" s="565"/>
      <c r="N94" s="68"/>
      <c r="O94" s="68"/>
      <c r="P94" s="68"/>
      <c r="Q94" s="565"/>
      <c r="R94" s="565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T94" s="563"/>
      <c r="AU94" s="563"/>
      <c r="AV94" s="563"/>
      <c r="AW94" s="563"/>
      <c r="AX94" s="563"/>
      <c r="AY94" s="563"/>
      <c r="AZ94" s="563"/>
      <c r="BA94" s="563"/>
    </row>
    <row r="95" spans="1:53" s="30" customFormat="1" ht="15.75">
      <c r="A95" s="969"/>
      <c r="B95" s="407" t="s">
        <v>10</v>
      </c>
      <c r="C95" s="820">
        <v>2</v>
      </c>
      <c r="D95" s="829"/>
      <c r="E95" s="68"/>
      <c r="F95" s="963"/>
      <c r="G95" s="383" t="s">
        <v>23</v>
      </c>
      <c r="H95" s="841"/>
      <c r="I95" s="866">
        <v>3</v>
      </c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T95" s="563"/>
      <c r="AU95" s="563"/>
      <c r="AV95" s="563"/>
      <c r="AW95" s="563"/>
      <c r="AX95" s="563"/>
      <c r="AY95" s="563"/>
      <c r="AZ95" s="563"/>
      <c r="BA95" s="563"/>
    </row>
    <row r="96" spans="1:53" s="30" customFormat="1" ht="15.75">
      <c r="A96" s="969"/>
      <c r="B96" s="407" t="s">
        <v>24</v>
      </c>
      <c r="C96" s="820">
        <v>2</v>
      </c>
      <c r="D96" s="829"/>
      <c r="E96" s="565"/>
      <c r="F96" s="963"/>
      <c r="G96" s="383" t="s">
        <v>10</v>
      </c>
      <c r="H96" s="841">
        <v>1</v>
      </c>
      <c r="I96" s="866">
        <v>16</v>
      </c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T96" s="563"/>
      <c r="AU96" s="563"/>
      <c r="AV96" s="563"/>
      <c r="AW96" s="563"/>
      <c r="AX96" s="563"/>
      <c r="AY96" s="563"/>
      <c r="AZ96" s="563"/>
      <c r="BA96" s="563"/>
    </row>
    <row r="97" spans="1:53 16375:16375" s="30" customFormat="1" ht="15.75">
      <c r="A97" s="969"/>
      <c r="B97" s="407" t="s">
        <v>25</v>
      </c>
      <c r="C97" s="820">
        <v>1</v>
      </c>
      <c r="D97" s="829"/>
      <c r="E97" s="625"/>
      <c r="F97" s="963"/>
      <c r="G97" s="390" t="s">
        <v>24</v>
      </c>
      <c r="H97" s="877"/>
      <c r="I97" s="887">
        <v>2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T97" s="563"/>
      <c r="AU97" s="563"/>
      <c r="AV97" s="563"/>
      <c r="AW97" s="563"/>
      <c r="AX97" s="563"/>
      <c r="AY97" s="563"/>
      <c r="AZ97" s="563"/>
      <c r="BA97" s="563"/>
    </row>
    <row r="98" spans="1:53 16375:16375" s="30" customFormat="1" ht="15.75">
      <c r="A98" s="969"/>
      <c r="B98" s="407" t="s">
        <v>26</v>
      </c>
      <c r="C98" s="820">
        <v>21</v>
      </c>
      <c r="D98" s="829"/>
      <c r="E98" s="68"/>
      <c r="F98" s="963"/>
      <c r="G98" s="383" t="s">
        <v>25</v>
      </c>
      <c r="H98" s="841"/>
      <c r="I98" s="866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T98" s="563"/>
      <c r="AU98" s="563"/>
      <c r="AV98" s="563"/>
      <c r="AW98" s="563"/>
      <c r="AX98" s="563"/>
      <c r="AY98" s="563"/>
      <c r="AZ98" s="563"/>
      <c r="BA98" s="563"/>
    </row>
    <row r="99" spans="1:53 16375:16375" s="30" customFormat="1" ht="15.75">
      <c r="A99" s="969"/>
      <c r="B99" s="407" t="s">
        <v>27</v>
      </c>
      <c r="C99" s="820">
        <v>2</v>
      </c>
      <c r="D99" s="829"/>
      <c r="E99" s="565"/>
      <c r="F99" s="963"/>
      <c r="G99" s="383" t="s">
        <v>26</v>
      </c>
      <c r="H99" s="841">
        <v>1</v>
      </c>
      <c r="I99" s="866">
        <v>4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T99" s="563"/>
      <c r="AU99" s="563"/>
      <c r="AV99" s="563"/>
      <c r="AW99" s="563"/>
      <c r="AX99" s="563"/>
      <c r="AY99" s="563"/>
      <c r="AZ99" s="563"/>
      <c r="BA99" s="563"/>
    </row>
    <row r="100" spans="1:53 16375:16375" s="30" customFormat="1" ht="15.75">
      <c r="A100" s="969"/>
      <c r="B100" s="798" t="s">
        <v>576</v>
      </c>
      <c r="C100" s="822">
        <v>76</v>
      </c>
      <c r="D100" s="830">
        <v>3</v>
      </c>
      <c r="E100" s="68"/>
      <c r="F100" s="963"/>
      <c r="G100" s="383" t="s">
        <v>27</v>
      </c>
      <c r="H100" s="841"/>
      <c r="I100" s="866"/>
      <c r="J100" s="625"/>
      <c r="K100" s="625"/>
      <c r="L100" s="625"/>
      <c r="M100" s="625"/>
      <c r="N100" s="565"/>
      <c r="O100" s="68"/>
      <c r="P100" s="565"/>
      <c r="Q100" s="565"/>
      <c r="R100" s="565"/>
      <c r="S100" s="565"/>
      <c r="T100" s="565"/>
      <c r="U100" s="68"/>
      <c r="V100" s="68"/>
      <c r="W100" s="68"/>
      <c r="X100" s="68"/>
      <c r="Y100" s="565"/>
      <c r="Z100" s="68"/>
      <c r="AA100" s="68"/>
      <c r="AB100" s="68"/>
      <c r="AC100" s="68"/>
      <c r="AD100" s="68"/>
      <c r="AE100" s="68"/>
      <c r="AF100" s="68"/>
      <c r="AG100" s="68"/>
      <c r="AH100" s="68"/>
      <c r="AT100" s="563"/>
      <c r="AU100" s="563"/>
      <c r="AV100" s="563"/>
      <c r="AW100" s="563"/>
      <c r="AX100" s="563"/>
      <c r="AY100" s="563"/>
      <c r="AZ100" s="563"/>
      <c r="BA100" s="563"/>
    </row>
    <row r="101" spans="1:53 16375:16375" s="30" customFormat="1" ht="15.75">
      <c r="A101" s="969"/>
      <c r="B101" s="407" t="s">
        <v>9</v>
      </c>
      <c r="C101" s="820"/>
      <c r="D101" s="829"/>
      <c r="E101" s="68"/>
      <c r="F101" s="963"/>
      <c r="G101" s="468" t="s">
        <v>576</v>
      </c>
      <c r="H101" s="877">
        <v>1</v>
      </c>
      <c r="I101" s="888">
        <v>22</v>
      </c>
      <c r="J101" s="68"/>
      <c r="K101" s="68"/>
      <c r="L101" s="68"/>
      <c r="M101" s="68"/>
      <c r="N101" s="68"/>
      <c r="O101" s="68"/>
      <c r="P101" s="68"/>
      <c r="Q101" s="68"/>
      <c r="R101" s="68"/>
      <c r="S101" s="945"/>
      <c r="T101" s="945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T101" s="563"/>
      <c r="AU101" s="563"/>
      <c r="AV101" s="563"/>
      <c r="AW101" s="563"/>
      <c r="AX101" s="563"/>
      <c r="AY101" s="563"/>
      <c r="AZ101" s="563"/>
      <c r="BA101" s="563"/>
    </row>
    <row r="102" spans="1:53 16375:16375" s="30" customFormat="1" ht="15.75">
      <c r="A102" s="969"/>
      <c r="B102" s="407" t="s">
        <v>28</v>
      </c>
      <c r="C102" s="820">
        <v>7</v>
      </c>
      <c r="D102" s="829">
        <v>8</v>
      </c>
      <c r="E102" s="68"/>
      <c r="F102" s="963"/>
      <c r="G102" s="383" t="s">
        <v>9</v>
      </c>
      <c r="H102" s="841"/>
      <c r="I102" s="866">
        <v>18</v>
      </c>
      <c r="J102" s="944"/>
      <c r="K102" s="944"/>
      <c r="L102" s="68"/>
      <c r="M102" s="565"/>
      <c r="N102" s="68"/>
      <c r="O102" s="565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</row>
    <row r="103" spans="1:53 16375:16375" s="30" customFormat="1" ht="15" customHeight="1">
      <c r="A103" s="969"/>
      <c r="B103" s="774" t="s">
        <v>6</v>
      </c>
      <c r="C103" s="820">
        <v>9</v>
      </c>
      <c r="D103" s="829"/>
      <c r="E103" s="68"/>
      <c r="F103" s="963"/>
      <c r="G103" s="390" t="s">
        <v>28</v>
      </c>
      <c r="H103" s="877">
        <v>1</v>
      </c>
      <c r="I103" s="888">
        <v>20</v>
      </c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</row>
    <row r="104" spans="1:53 16375:16375" s="30" customFormat="1" ht="15.75">
      <c r="A104" s="969"/>
      <c r="B104" s="800" t="s">
        <v>29</v>
      </c>
      <c r="C104" s="827"/>
      <c r="D104" s="828"/>
      <c r="E104" s="68"/>
      <c r="F104" s="963"/>
      <c r="G104" s="383" t="s">
        <v>6</v>
      </c>
      <c r="H104" s="841">
        <v>1</v>
      </c>
      <c r="I104" s="866">
        <v>3</v>
      </c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</row>
    <row r="105" spans="1:53 16375:16375" s="30" customFormat="1" ht="15.75">
      <c r="A105" s="969"/>
      <c r="B105" s="800" t="s">
        <v>30</v>
      </c>
      <c r="C105" s="827"/>
      <c r="D105" s="828"/>
      <c r="E105" s="68"/>
      <c r="F105" s="963"/>
      <c r="G105" s="383" t="s">
        <v>29</v>
      </c>
      <c r="H105" s="841"/>
      <c r="I105" s="866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</row>
    <row r="106" spans="1:53 16375:16375" s="30" customFormat="1" ht="15.75">
      <c r="A106" s="969"/>
      <c r="B106" s="407" t="s">
        <v>20</v>
      </c>
      <c r="C106" s="820"/>
      <c r="D106" s="829"/>
      <c r="E106" s="68"/>
      <c r="F106" s="963"/>
      <c r="G106" s="383" t="s">
        <v>30</v>
      </c>
      <c r="H106" s="841"/>
      <c r="I106" s="866">
        <v>2</v>
      </c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</row>
    <row r="107" spans="1:53 16375:16375" s="30" customFormat="1" ht="16.5" thickBot="1">
      <c r="A107" s="970"/>
      <c r="B107" s="408" t="s">
        <v>21</v>
      </c>
      <c r="C107" s="824">
        <v>2</v>
      </c>
      <c r="D107" s="870"/>
      <c r="E107" s="565"/>
      <c r="F107" s="963"/>
      <c r="G107" s="383" t="s">
        <v>20</v>
      </c>
      <c r="H107" s="841"/>
      <c r="I107" s="886">
        <v>3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</row>
    <row r="108" spans="1:53 16375:16375" s="68" customFormat="1" ht="16.5" thickBot="1">
      <c r="A108" s="74"/>
      <c r="B108" s="69" t="s">
        <v>625</v>
      </c>
      <c r="C108" s="75">
        <f>SUM(C90:C107)</f>
        <v>218</v>
      </c>
      <c r="D108" s="767">
        <f>SUM(D90:D107)</f>
        <v>12</v>
      </c>
      <c r="F108" s="964"/>
      <c r="G108" s="392" t="s">
        <v>21</v>
      </c>
      <c r="H108" s="843"/>
      <c r="I108" s="867">
        <v>8</v>
      </c>
    </row>
    <row r="109" spans="1:53 16375:16375" s="68" customFormat="1">
      <c r="A109" s="74"/>
      <c r="B109" s="77"/>
      <c r="C109" s="72"/>
      <c r="D109" s="70"/>
      <c r="F109" s="591"/>
      <c r="G109" s="69" t="s">
        <v>625</v>
      </c>
      <c r="H109" s="81">
        <f t="shared" ref="H109:I109" si="4">SUM(H90:H108)</f>
        <v>8</v>
      </c>
      <c r="I109" s="738">
        <f t="shared" si="4"/>
        <v>119</v>
      </c>
    </row>
    <row r="110" spans="1:53 16375:16375" s="68" customFormat="1" ht="20.25" thickBot="1">
      <c r="A110" s="74"/>
      <c r="B110" s="77"/>
      <c r="C110" s="722"/>
      <c r="D110" s="70"/>
      <c r="F110" s="591"/>
    </row>
    <row r="111" spans="1:53 16375:16375" s="30" customFormat="1" ht="15.75">
      <c r="A111" s="948" t="s">
        <v>324</v>
      </c>
      <c r="B111" s="406" t="s">
        <v>79</v>
      </c>
      <c r="C111" s="818"/>
      <c r="D111" s="826"/>
      <c r="E111" s="68"/>
      <c r="F111" s="962" t="s">
        <v>58</v>
      </c>
      <c r="G111" s="467" t="s">
        <v>1272</v>
      </c>
      <c r="H111" s="871">
        <v>1</v>
      </c>
      <c r="I111" s="872">
        <v>2</v>
      </c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</row>
    <row r="112" spans="1:53 16375:16375" s="30" customFormat="1" ht="15.75">
      <c r="A112" s="949"/>
      <c r="B112" s="407" t="s">
        <v>41</v>
      </c>
      <c r="C112" s="820">
        <v>32</v>
      </c>
      <c r="D112" s="829">
        <v>1</v>
      </c>
      <c r="E112" s="565"/>
      <c r="F112" s="963"/>
      <c r="G112" s="792" t="s">
        <v>79</v>
      </c>
      <c r="H112" s="873"/>
      <c r="I112" s="874">
        <v>5</v>
      </c>
      <c r="J112" s="565"/>
      <c r="K112" s="565"/>
      <c r="L112" s="565"/>
      <c r="M112" s="565"/>
      <c r="N112" s="565"/>
      <c r="O112" s="565"/>
      <c r="P112" s="565"/>
      <c r="Q112" s="565"/>
      <c r="R112" s="565"/>
      <c r="S112" s="565"/>
      <c r="T112" s="565"/>
      <c r="U112" s="565"/>
      <c r="V112" s="565"/>
      <c r="W112" s="565"/>
      <c r="X112" s="565"/>
      <c r="Y112" s="565"/>
      <c r="Z112" s="565"/>
      <c r="AA112" s="565"/>
      <c r="AB112" s="565"/>
      <c r="AC112" s="565"/>
      <c r="AD112" s="565"/>
      <c r="AE112" s="565"/>
      <c r="AF112" s="565"/>
      <c r="AG112" s="565"/>
      <c r="AH112" s="565"/>
      <c r="AI112" s="303" t="s">
        <v>1586</v>
      </c>
      <c r="XEU112" s="433"/>
    </row>
    <row r="113" spans="1:34" s="30" customFormat="1" ht="15.75">
      <c r="A113" s="949"/>
      <c r="B113" s="407" t="s">
        <v>43</v>
      </c>
      <c r="C113" s="820">
        <v>7</v>
      </c>
      <c r="D113" s="829"/>
      <c r="E113" s="68"/>
      <c r="F113" s="963"/>
      <c r="G113" s="793" t="s">
        <v>41</v>
      </c>
      <c r="H113" s="873">
        <v>1</v>
      </c>
      <c r="I113" s="875">
        <v>11</v>
      </c>
      <c r="J113" s="565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</row>
    <row r="114" spans="1:34" s="30" customFormat="1" ht="15.75">
      <c r="A114" s="949"/>
      <c r="B114" s="407" t="s">
        <v>80</v>
      </c>
      <c r="C114" s="820">
        <v>10</v>
      </c>
      <c r="D114" s="829"/>
      <c r="E114" s="68"/>
      <c r="F114" s="963"/>
      <c r="G114" s="383" t="s">
        <v>43</v>
      </c>
      <c r="H114" s="842">
        <v>5</v>
      </c>
      <c r="I114" s="876">
        <v>15</v>
      </c>
      <c r="J114" s="565"/>
      <c r="K114" s="565"/>
      <c r="L114" s="565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</row>
    <row r="115" spans="1:34" s="30" customFormat="1" ht="15.75">
      <c r="A115" s="949"/>
      <c r="B115" s="407" t="s">
        <v>97</v>
      </c>
      <c r="C115" s="820">
        <v>1</v>
      </c>
      <c r="D115" s="829"/>
      <c r="E115" s="68"/>
      <c r="F115" s="963"/>
      <c r="G115" s="383" t="s">
        <v>80</v>
      </c>
      <c r="H115" s="842"/>
      <c r="I115" s="876">
        <v>5</v>
      </c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</row>
    <row r="116" spans="1:34" s="30" customFormat="1" ht="15.75">
      <c r="A116" s="949"/>
      <c r="B116" s="407" t="s">
        <v>68</v>
      </c>
      <c r="C116" s="820"/>
      <c r="D116" s="829"/>
      <c r="E116" s="68"/>
      <c r="F116" s="963"/>
      <c r="G116" s="383" t="s">
        <v>97</v>
      </c>
      <c r="H116" s="842"/>
      <c r="I116" s="876">
        <v>1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</row>
    <row r="117" spans="1:34" s="30" customFormat="1" ht="15.75">
      <c r="A117" s="949"/>
      <c r="B117" s="407" t="s">
        <v>118</v>
      </c>
      <c r="C117" s="820"/>
      <c r="D117" s="829"/>
      <c r="E117" s="68"/>
      <c r="F117" s="963"/>
      <c r="G117" s="383" t="s">
        <v>198</v>
      </c>
      <c r="H117" s="842"/>
      <c r="I117" s="876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</row>
    <row r="118" spans="1:34" s="30" customFormat="1" ht="15.75">
      <c r="A118" s="949"/>
      <c r="B118" s="407" t="s">
        <v>42</v>
      </c>
      <c r="C118" s="820">
        <v>7</v>
      </c>
      <c r="D118" s="829"/>
      <c r="E118" s="68"/>
      <c r="F118" s="963"/>
      <c r="G118" s="383" t="s">
        <v>118</v>
      </c>
      <c r="H118" s="842"/>
      <c r="I118" s="876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</row>
    <row r="119" spans="1:34" s="30" customFormat="1" ht="15.75">
      <c r="A119" s="949"/>
      <c r="B119" s="407" t="s">
        <v>47</v>
      </c>
      <c r="C119" s="820">
        <v>1</v>
      </c>
      <c r="D119" s="829"/>
      <c r="E119" s="68"/>
      <c r="F119" s="963"/>
      <c r="G119" s="383" t="s">
        <v>199</v>
      </c>
      <c r="H119" s="842"/>
      <c r="I119" s="876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</row>
    <row r="120" spans="1:34" s="30" customFormat="1" ht="15.75">
      <c r="A120" s="949"/>
      <c r="B120" s="407" t="s">
        <v>44</v>
      </c>
      <c r="C120" s="820">
        <v>27</v>
      </c>
      <c r="D120" s="829">
        <v>1</v>
      </c>
      <c r="E120" s="68"/>
      <c r="F120" s="963"/>
      <c r="G120" s="383" t="s">
        <v>47</v>
      </c>
      <c r="H120" s="842"/>
      <c r="I120" s="876">
        <v>3</v>
      </c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</row>
    <row r="121" spans="1:34" s="30" customFormat="1" ht="15.75">
      <c r="A121" s="949"/>
      <c r="B121" s="407" t="s">
        <v>119</v>
      </c>
      <c r="C121" s="820">
        <v>5</v>
      </c>
      <c r="D121" s="829"/>
      <c r="E121" s="68"/>
      <c r="F121" s="963"/>
      <c r="G121" s="383" t="s">
        <v>44</v>
      </c>
      <c r="H121" s="842"/>
      <c r="I121" s="876">
        <v>17</v>
      </c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</row>
    <row r="122" spans="1:34" s="30" customFormat="1" ht="15.75">
      <c r="A122" s="949"/>
      <c r="B122" s="407" t="s">
        <v>82</v>
      </c>
      <c r="C122" s="820"/>
      <c r="D122" s="829"/>
      <c r="E122" s="68"/>
      <c r="F122" s="963"/>
      <c r="G122" s="383" t="s">
        <v>119</v>
      </c>
      <c r="H122" s="842"/>
      <c r="I122" s="876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</row>
    <row r="123" spans="1:34" s="30" customFormat="1" ht="15.75">
      <c r="A123" s="949"/>
      <c r="B123" s="407" t="s">
        <v>11</v>
      </c>
      <c r="C123" s="820"/>
      <c r="D123" s="829"/>
      <c r="E123" s="68"/>
      <c r="F123" s="963"/>
      <c r="G123" s="383" t="s">
        <v>82</v>
      </c>
      <c r="H123" s="842"/>
      <c r="I123" s="876">
        <v>1</v>
      </c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</row>
    <row r="124" spans="1:34" s="30" customFormat="1" ht="15.75">
      <c r="A124" s="949"/>
      <c r="B124" s="407" t="s">
        <v>45</v>
      </c>
      <c r="C124" s="820">
        <v>1</v>
      </c>
      <c r="D124" s="829"/>
      <c r="E124" s="68"/>
      <c r="F124" s="963"/>
      <c r="G124" s="383" t="s">
        <v>200</v>
      </c>
      <c r="H124" s="842"/>
      <c r="I124" s="876">
        <v>2</v>
      </c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</row>
    <row r="125" spans="1:34" s="30" customFormat="1" ht="15.75">
      <c r="A125" s="949"/>
      <c r="B125" s="407" t="s">
        <v>81</v>
      </c>
      <c r="C125" s="820"/>
      <c r="D125" s="829"/>
      <c r="E125" s="68"/>
      <c r="F125" s="963"/>
      <c r="G125" s="383" t="s">
        <v>45</v>
      </c>
      <c r="H125" s="841"/>
      <c r="I125" s="876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</row>
    <row r="126" spans="1:34" s="30" customFormat="1" ht="15" customHeight="1">
      <c r="A126" s="949"/>
      <c r="B126" s="775" t="s">
        <v>96</v>
      </c>
      <c r="C126" s="822">
        <v>1</v>
      </c>
      <c r="D126" s="823"/>
      <c r="E126" s="68"/>
      <c r="F126" s="963"/>
      <c r="G126" s="383" t="s">
        <v>81</v>
      </c>
      <c r="H126" s="842"/>
      <c r="I126" s="876">
        <v>4</v>
      </c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</row>
    <row r="127" spans="1:34" s="30" customFormat="1" ht="15" customHeight="1">
      <c r="A127" s="949"/>
      <c r="B127" s="798" t="s">
        <v>46</v>
      </c>
      <c r="C127" s="868"/>
      <c r="D127" s="823"/>
      <c r="E127" s="68"/>
      <c r="F127" s="963"/>
      <c r="G127" s="383" t="s">
        <v>164</v>
      </c>
      <c r="H127" s="842"/>
      <c r="I127" s="876">
        <v>14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</row>
    <row r="128" spans="1:34" s="30" customFormat="1" ht="15" customHeight="1">
      <c r="A128" s="949"/>
      <c r="B128" s="775" t="s">
        <v>48</v>
      </c>
      <c r="C128" s="822">
        <v>16</v>
      </c>
      <c r="D128" s="869"/>
      <c r="E128" s="68"/>
      <c r="F128" s="963"/>
      <c r="G128" s="799" t="s">
        <v>89</v>
      </c>
      <c r="H128" s="877"/>
      <c r="I128" s="878">
        <v>2</v>
      </c>
      <c r="J128" s="68"/>
      <c r="K128" s="68"/>
      <c r="L128" s="68"/>
      <c r="M128" s="68"/>
      <c r="N128" s="68"/>
      <c r="O128" s="68"/>
      <c r="P128" s="41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</row>
    <row r="129" spans="1:34" s="30" customFormat="1" ht="15.75">
      <c r="A129" s="949"/>
      <c r="B129" s="407" t="s">
        <v>49</v>
      </c>
      <c r="C129" s="820"/>
      <c r="D129" s="829"/>
      <c r="E129" s="68"/>
      <c r="F129" s="963"/>
      <c r="G129" s="390" t="s">
        <v>48</v>
      </c>
      <c r="H129" s="879"/>
      <c r="I129" s="880">
        <v>28</v>
      </c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</row>
    <row r="130" spans="1:34" s="30" customFormat="1" ht="16.5" thickBot="1">
      <c r="A130" s="950"/>
      <c r="B130" s="408" t="s">
        <v>50</v>
      </c>
      <c r="C130" s="824"/>
      <c r="D130" s="870"/>
      <c r="E130" s="68"/>
      <c r="F130" s="963"/>
      <c r="G130" s="383" t="s">
        <v>49</v>
      </c>
      <c r="H130" s="842"/>
      <c r="I130" s="876">
        <v>1</v>
      </c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</row>
    <row r="131" spans="1:34" s="68" customFormat="1" ht="16.5" thickBot="1">
      <c r="A131" s="74"/>
      <c r="B131" s="69" t="s">
        <v>625</v>
      </c>
      <c r="C131" s="75">
        <f t="shared" ref="C131:D131" si="5">SUM(C111:C130)</f>
        <v>108</v>
      </c>
      <c r="D131" s="767">
        <f t="shared" si="5"/>
        <v>2</v>
      </c>
      <c r="F131" s="964"/>
      <c r="G131" s="791" t="s">
        <v>50</v>
      </c>
      <c r="H131" s="851"/>
      <c r="I131" s="881">
        <v>5</v>
      </c>
    </row>
    <row r="132" spans="1:34" s="68" customFormat="1">
      <c r="A132" s="74"/>
      <c r="B132" s="77"/>
      <c r="C132" s="72"/>
      <c r="D132" s="70"/>
      <c r="F132" s="591"/>
      <c r="G132" s="69" t="s">
        <v>625</v>
      </c>
      <c r="H132" s="81">
        <f t="shared" ref="H132:I132" si="6">SUM(H111:H131)</f>
        <v>7</v>
      </c>
      <c r="I132" s="738">
        <f t="shared" si="6"/>
        <v>116</v>
      </c>
    </row>
    <row r="133" spans="1:34" s="68" customFormat="1" ht="20.25" thickBot="1">
      <c r="A133" s="74"/>
      <c r="B133" s="77"/>
      <c r="C133" s="722"/>
      <c r="D133" s="70"/>
      <c r="F133" s="591"/>
    </row>
    <row r="134" spans="1:34" s="30" customFormat="1" ht="15.75">
      <c r="A134" s="958" t="s">
        <v>319</v>
      </c>
      <c r="B134" s="406" t="s">
        <v>314</v>
      </c>
      <c r="C134" s="853">
        <v>1</v>
      </c>
      <c r="D134" s="848"/>
      <c r="E134" s="68"/>
      <c r="F134" s="962" t="s">
        <v>67</v>
      </c>
      <c r="G134" s="795" t="s">
        <v>1273</v>
      </c>
      <c r="H134" s="833"/>
      <c r="I134" s="834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</row>
    <row r="135" spans="1:34" s="30" customFormat="1" ht="15.75">
      <c r="A135" s="959"/>
      <c r="B135" s="407" t="s">
        <v>73</v>
      </c>
      <c r="C135" s="854">
        <v>3</v>
      </c>
      <c r="D135" s="839"/>
      <c r="E135" s="68"/>
      <c r="F135" s="963"/>
      <c r="G135" s="407" t="s">
        <v>314</v>
      </c>
      <c r="H135" s="837">
        <v>1</v>
      </c>
      <c r="I135" s="850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</row>
    <row r="136" spans="1:34" s="30" customFormat="1" ht="15.75">
      <c r="A136" s="959"/>
      <c r="B136" s="407" t="s">
        <v>18</v>
      </c>
      <c r="C136" s="854"/>
      <c r="D136" s="839"/>
      <c r="E136" s="68"/>
      <c r="F136" s="963"/>
      <c r="G136" s="407" t="s">
        <v>73</v>
      </c>
      <c r="H136" s="837"/>
      <c r="I136" s="831">
        <v>1</v>
      </c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</row>
    <row r="137" spans="1:34" s="30" customFormat="1" ht="15.75">
      <c r="A137" s="959"/>
      <c r="B137" s="407" t="s">
        <v>31</v>
      </c>
      <c r="C137" s="854">
        <v>1</v>
      </c>
      <c r="D137" s="839"/>
      <c r="E137" s="68"/>
      <c r="F137" s="963"/>
      <c r="G137" s="407" t="s">
        <v>18</v>
      </c>
      <c r="H137" s="837"/>
      <c r="I137" s="831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</row>
    <row r="138" spans="1:34" s="30" customFormat="1" ht="15.75">
      <c r="A138" s="959"/>
      <c r="B138" s="407" t="s">
        <v>17</v>
      </c>
      <c r="C138" s="854"/>
      <c r="D138" s="839"/>
      <c r="E138" s="68"/>
      <c r="F138" s="963"/>
      <c r="G138" s="407" t="s">
        <v>31</v>
      </c>
      <c r="H138" s="837"/>
      <c r="I138" s="831">
        <v>19</v>
      </c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</row>
    <row r="139" spans="1:34" s="30" customFormat="1" ht="15.75">
      <c r="A139" s="959"/>
      <c r="B139" s="407" t="s">
        <v>315</v>
      </c>
      <c r="C139" s="854"/>
      <c r="D139" s="839"/>
      <c r="E139" s="68"/>
      <c r="F139" s="963"/>
      <c r="G139" s="796" t="s">
        <v>17</v>
      </c>
      <c r="H139" s="837"/>
      <c r="I139" s="831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</row>
    <row r="140" spans="1:34" s="30" customFormat="1" ht="15.75">
      <c r="A140" s="959"/>
      <c r="B140" s="407" t="s">
        <v>316</v>
      </c>
      <c r="C140" s="854"/>
      <c r="D140" s="839"/>
      <c r="E140" s="68"/>
      <c r="F140" s="963"/>
      <c r="G140" s="407" t="s">
        <v>316</v>
      </c>
      <c r="H140" s="837"/>
      <c r="I140" s="831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</row>
    <row r="141" spans="1:34" s="30" customFormat="1" ht="15.75">
      <c r="A141" s="959"/>
      <c r="B141" s="407" t="s">
        <v>173</v>
      </c>
      <c r="C141" s="854"/>
      <c r="D141" s="839"/>
      <c r="E141" s="68"/>
      <c r="F141" s="963"/>
      <c r="G141" s="407" t="s">
        <v>173</v>
      </c>
      <c r="H141" s="837">
        <v>1</v>
      </c>
      <c r="I141" s="831">
        <v>1</v>
      </c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</row>
    <row r="142" spans="1:34" s="30" customFormat="1" ht="15.75">
      <c r="A142" s="959"/>
      <c r="B142" s="407" t="s">
        <v>317</v>
      </c>
      <c r="C142" s="854"/>
      <c r="D142" s="839"/>
      <c r="E142" s="68"/>
      <c r="F142" s="963"/>
      <c r="G142" s="796" t="s">
        <v>1243</v>
      </c>
      <c r="H142" s="837"/>
      <c r="I142" s="831">
        <v>1</v>
      </c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</row>
    <row r="143" spans="1:34" s="30" customFormat="1" ht="15.75">
      <c r="A143" s="959"/>
      <c r="B143" s="407" t="s">
        <v>32</v>
      </c>
      <c r="C143" s="854"/>
      <c r="D143" s="839"/>
      <c r="E143" s="68"/>
      <c r="F143" s="963"/>
      <c r="G143" s="796" t="s">
        <v>1275</v>
      </c>
      <c r="H143" s="837"/>
      <c r="I143" s="831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</row>
    <row r="144" spans="1:34" s="30" customFormat="1" ht="15.75">
      <c r="A144" s="959"/>
      <c r="B144" s="407" t="s">
        <v>193</v>
      </c>
      <c r="C144" s="854">
        <v>1</v>
      </c>
      <c r="D144" s="839"/>
      <c r="E144" s="68"/>
      <c r="F144" s="963"/>
      <c r="G144" s="796" t="s">
        <v>1276</v>
      </c>
      <c r="H144" s="837"/>
      <c r="I144" s="831">
        <v>4</v>
      </c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</row>
    <row r="145" spans="1:34" s="30" customFormat="1" ht="15.75">
      <c r="A145" s="959"/>
      <c r="B145" s="407" t="s">
        <v>77</v>
      </c>
      <c r="C145" s="854">
        <v>1</v>
      </c>
      <c r="D145" s="839"/>
      <c r="E145" s="68"/>
      <c r="F145" s="963"/>
      <c r="G145" s="407" t="s">
        <v>77</v>
      </c>
      <c r="H145" s="840"/>
      <c r="I145" s="839">
        <v>14</v>
      </c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</row>
    <row r="146" spans="1:34" s="30" customFormat="1" ht="15.75">
      <c r="A146" s="959"/>
      <c r="B146" s="407" t="s">
        <v>262</v>
      </c>
      <c r="C146" s="854"/>
      <c r="D146" s="839"/>
      <c r="E146" s="68"/>
      <c r="F146" s="963"/>
      <c r="G146" s="407" t="s">
        <v>262</v>
      </c>
      <c r="H146" s="840"/>
      <c r="I146" s="850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</row>
    <row r="147" spans="1:34" s="30" customFormat="1" ht="16.5" thickBot="1">
      <c r="A147" s="960"/>
      <c r="B147" s="408" t="s">
        <v>318</v>
      </c>
      <c r="C147" s="855"/>
      <c r="D147" s="856"/>
      <c r="E147" s="68"/>
      <c r="F147" s="964"/>
      <c r="G147" s="797" t="s">
        <v>1274</v>
      </c>
      <c r="H147" s="843"/>
      <c r="I147" s="832">
        <v>2</v>
      </c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</row>
    <row r="148" spans="1:34" s="68" customFormat="1" ht="20.25" thickBot="1">
      <c r="A148" s="74"/>
      <c r="B148" s="69" t="s">
        <v>625</v>
      </c>
      <c r="C148" s="75">
        <f t="shared" ref="C148:D148" si="7">SUM(C134:C147)</f>
        <v>7</v>
      </c>
      <c r="D148" s="767">
        <f t="shared" si="7"/>
        <v>0</v>
      </c>
      <c r="F148" s="591"/>
      <c r="G148" s="69" t="s">
        <v>625</v>
      </c>
      <c r="H148" s="453">
        <f>SUM(H135:H147)</f>
        <v>2</v>
      </c>
      <c r="I148" s="739">
        <f>SUM(I135:I147)</f>
        <v>42</v>
      </c>
    </row>
    <row r="149" spans="1:34" s="68" customFormat="1">
      <c r="A149" s="74"/>
      <c r="B149" s="77"/>
      <c r="C149" s="72"/>
      <c r="D149" s="70"/>
      <c r="F149" s="591"/>
    </row>
    <row r="150" spans="1:34" s="68" customFormat="1" ht="20.25" thickBot="1">
      <c r="A150" s="74"/>
      <c r="B150" s="77"/>
      <c r="C150" s="722"/>
      <c r="D150" s="70"/>
      <c r="F150" s="591"/>
    </row>
    <row r="151" spans="1:34" s="30" customFormat="1" ht="15.75">
      <c r="A151" s="948" t="s">
        <v>55</v>
      </c>
      <c r="B151" s="790" t="s">
        <v>1019</v>
      </c>
      <c r="C151" s="853"/>
      <c r="D151" s="857"/>
      <c r="E151" s="68"/>
      <c r="F151" s="955" t="s">
        <v>55</v>
      </c>
      <c r="G151" s="467" t="s">
        <v>1179</v>
      </c>
      <c r="H151" s="845"/>
      <c r="I151" s="862">
        <v>1</v>
      </c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</row>
    <row r="152" spans="1:34" s="30" customFormat="1" ht="15.75">
      <c r="A152" s="949"/>
      <c r="B152" s="383" t="s">
        <v>1021</v>
      </c>
      <c r="C152" s="858"/>
      <c r="D152" s="859"/>
      <c r="E152" s="68"/>
      <c r="F152" s="956"/>
      <c r="G152" s="383" t="s">
        <v>283</v>
      </c>
      <c r="H152" s="863"/>
      <c r="I152" s="864">
        <v>2</v>
      </c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</row>
    <row r="153" spans="1:34" s="30" customFormat="1" ht="15.75">
      <c r="A153" s="949"/>
      <c r="B153" s="383" t="s">
        <v>1020</v>
      </c>
      <c r="C153" s="854"/>
      <c r="D153" s="860"/>
      <c r="E153" s="68"/>
      <c r="F153" s="956"/>
      <c r="G153" s="792" t="s">
        <v>1021</v>
      </c>
      <c r="H153" s="863"/>
      <c r="I153" s="864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</row>
    <row r="154" spans="1:34" s="30" customFormat="1" ht="15.75">
      <c r="A154" s="949"/>
      <c r="B154" s="383" t="s">
        <v>1022</v>
      </c>
      <c r="C154" s="854"/>
      <c r="D154" s="860"/>
      <c r="E154" s="68"/>
      <c r="F154" s="956"/>
      <c r="G154" s="793" t="s">
        <v>1020</v>
      </c>
      <c r="H154" s="863"/>
      <c r="I154" s="864">
        <v>3</v>
      </c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</row>
    <row r="155" spans="1:34" s="30" customFormat="1" ht="15.75">
      <c r="A155" s="949"/>
      <c r="B155" s="383" t="s">
        <v>1023</v>
      </c>
      <c r="C155" s="854"/>
      <c r="D155" s="860"/>
      <c r="E155" s="68"/>
      <c r="F155" s="956"/>
      <c r="G155" s="792" t="s">
        <v>1245</v>
      </c>
      <c r="H155" s="863"/>
      <c r="I155" s="864">
        <v>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</row>
    <row r="156" spans="1:34" s="30" customFormat="1" ht="15.75">
      <c r="A156" s="949"/>
      <c r="B156" s="383" t="s">
        <v>1024</v>
      </c>
      <c r="C156" s="854"/>
      <c r="D156" s="860"/>
      <c r="E156" s="68"/>
      <c r="F156" s="956"/>
      <c r="G156" s="792" t="s">
        <v>1277</v>
      </c>
      <c r="H156" s="863"/>
      <c r="I156" s="864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</row>
    <row r="157" spans="1:34" s="30" customFormat="1" ht="15.75">
      <c r="A157" s="949"/>
      <c r="B157" s="383" t="s">
        <v>1025</v>
      </c>
      <c r="C157" s="854"/>
      <c r="D157" s="860"/>
      <c r="E157" s="68"/>
      <c r="F157" s="956"/>
      <c r="G157" s="792" t="s">
        <v>1278</v>
      </c>
      <c r="H157" s="863"/>
      <c r="I157" s="864">
        <v>1</v>
      </c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</row>
    <row r="158" spans="1:34" s="30" customFormat="1" ht="15.75">
      <c r="A158" s="949"/>
      <c r="B158" s="383" t="s">
        <v>1026</v>
      </c>
      <c r="C158" s="854"/>
      <c r="D158" s="860"/>
      <c r="E158" s="68"/>
      <c r="F158" s="956"/>
      <c r="G158" s="793" t="s">
        <v>285</v>
      </c>
      <c r="H158" s="863"/>
      <c r="I158" s="865">
        <v>2</v>
      </c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</row>
    <row r="159" spans="1:34" s="30" customFormat="1" ht="15.75">
      <c r="A159" s="949"/>
      <c r="B159" s="383" t="s">
        <v>35</v>
      </c>
      <c r="C159" s="854">
        <v>1</v>
      </c>
      <c r="D159" s="860"/>
      <c r="E159" s="68"/>
      <c r="F159" s="956"/>
      <c r="G159" s="793" t="s">
        <v>1088</v>
      </c>
      <c r="H159" s="863">
        <v>1</v>
      </c>
      <c r="I159" s="865">
        <v>4</v>
      </c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</row>
    <row r="160" spans="1:34" s="30" customFormat="1" ht="16.5" thickBot="1">
      <c r="A160" s="950"/>
      <c r="B160" s="791" t="s">
        <v>392</v>
      </c>
      <c r="C160" s="855"/>
      <c r="D160" s="861"/>
      <c r="E160" s="68"/>
      <c r="F160" s="956"/>
      <c r="G160" s="383" t="s">
        <v>35</v>
      </c>
      <c r="H160" s="841">
        <v>1</v>
      </c>
      <c r="I160" s="866">
        <v>20</v>
      </c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</row>
    <row r="161" spans="1:34" s="68" customFormat="1" ht="16.5" thickBot="1">
      <c r="A161" s="74"/>
      <c r="B161" s="69" t="s">
        <v>625</v>
      </c>
      <c r="C161" s="285">
        <f t="shared" ref="C161:D161" si="8">SUM(C151:C160)</f>
        <v>1</v>
      </c>
      <c r="D161" s="817">
        <f t="shared" si="8"/>
        <v>0</v>
      </c>
      <c r="F161" s="957"/>
      <c r="G161" s="794" t="s">
        <v>392</v>
      </c>
      <c r="H161" s="843"/>
      <c r="I161" s="867">
        <v>2</v>
      </c>
    </row>
    <row r="162" spans="1:34" s="68" customFormat="1">
      <c r="A162" s="74"/>
      <c r="B162" s="77"/>
      <c r="C162" s="72"/>
      <c r="D162" s="70"/>
      <c r="F162" s="591"/>
      <c r="G162" s="69" t="s">
        <v>625</v>
      </c>
      <c r="H162" s="453">
        <f t="shared" ref="H162:I162" si="9">SUM(H151:H161)</f>
        <v>2</v>
      </c>
      <c r="I162" s="739">
        <f t="shared" si="9"/>
        <v>36</v>
      </c>
    </row>
    <row r="163" spans="1:34" s="68" customFormat="1" ht="20.25" thickBot="1">
      <c r="A163" s="74"/>
      <c r="B163" s="77"/>
      <c r="C163" s="722"/>
      <c r="D163" s="70"/>
      <c r="F163" s="591"/>
    </row>
    <row r="164" spans="1:34" s="30" customFormat="1" ht="15.75">
      <c r="A164" s="958" t="s">
        <v>448</v>
      </c>
      <c r="B164" s="377" t="s">
        <v>326</v>
      </c>
      <c r="C164" s="853"/>
      <c r="D164" s="848"/>
      <c r="E164" s="68"/>
      <c r="F164" s="927" t="s">
        <v>64</v>
      </c>
      <c r="G164" s="784" t="s">
        <v>1279</v>
      </c>
      <c r="H164" s="833"/>
      <c r="I164" s="848">
        <v>2</v>
      </c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</row>
    <row r="165" spans="1:34" s="30" customFormat="1" ht="15.75">
      <c r="A165" s="959"/>
      <c r="B165" s="378" t="s">
        <v>327</v>
      </c>
      <c r="C165" s="854"/>
      <c r="D165" s="839"/>
      <c r="E165" s="68"/>
      <c r="F165" s="928"/>
      <c r="G165" s="780" t="s">
        <v>174</v>
      </c>
      <c r="H165" s="841"/>
      <c r="I165" s="831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</row>
    <row r="166" spans="1:34" s="30" customFormat="1" ht="13.5" customHeight="1">
      <c r="A166" s="959"/>
      <c r="B166" s="379" t="s">
        <v>328</v>
      </c>
      <c r="C166" s="854"/>
      <c r="D166" s="839"/>
      <c r="E166" s="68"/>
      <c r="F166" s="928"/>
      <c r="G166" s="780" t="s">
        <v>394</v>
      </c>
      <c r="H166" s="841"/>
      <c r="I166" s="838">
        <v>1</v>
      </c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</row>
    <row r="167" spans="1:34" s="30" customFormat="1" ht="15.75">
      <c r="A167" s="959"/>
      <c r="B167" s="378" t="s">
        <v>329</v>
      </c>
      <c r="C167" s="854"/>
      <c r="D167" s="839"/>
      <c r="E167" s="68"/>
      <c r="F167" s="928"/>
      <c r="G167" s="785" t="s">
        <v>328</v>
      </c>
      <c r="H167" s="841"/>
      <c r="I167" s="83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</row>
    <row r="168" spans="1:34" s="30" customFormat="1" ht="15.75">
      <c r="A168" s="959"/>
      <c r="B168" s="380" t="s">
        <v>330</v>
      </c>
      <c r="C168" s="854"/>
      <c r="D168" s="839"/>
      <c r="E168" s="68"/>
      <c r="F168" s="928"/>
      <c r="G168" s="786" t="s">
        <v>329</v>
      </c>
      <c r="H168" s="841"/>
      <c r="I168" s="83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</row>
    <row r="169" spans="1:34" s="30" customFormat="1" ht="15.75">
      <c r="A169" s="959"/>
      <c r="B169" s="380" t="s">
        <v>331</v>
      </c>
      <c r="C169" s="854"/>
      <c r="D169" s="839"/>
      <c r="E169" s="68"/>
      <c r="F169" s="928"/>
      <c r="G169" s="787" t="s">
        <v>330</v>
      </c>
      <c r="H169" s="841">
        <v>1</v>
      </c>
      <c r="I169" s="838">
        <v>1</v>
      </c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</row>
    <row r="170" spans="1:34" s="30" customFormat="1" ht="15.75">
      <c r="A170" s="959"/>
      <c r="B170" s="381" t="s">
        <v>332</v>
      </c>
      <c r="C170" s="854"/>
      <c r="D170" s="839"/>
      <c r="E170" s="68"/>
      <c r="F170" s="928"/>
      <c r="G170" s="787" t="s">
        <v>331</v>
      </c>
      <c r="H170" s="841"/>
      <c r="I170" s="83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</row>
    <row r="171" spans="1:34" s="30" customFormat="1" ht="15.75">
      <c r="A171" s="959"/>
      <c r="B171" s="380" t="s">
        <v>333</v>
      </c>
      <c r="C171" s="854">
        <v>2</v>
      </c>
      <c r="D171" s="839"/>
      <c r="E171" s="68"/>
      <c r="F171" s="928"/>
      <c r="G171" s="788" t="s">
        <v>332</v>
      </c>
      <c r="H171" s="841"/>
      <c r="I171" s="838">
        <v>8</v>
      </c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</row>
    <row r="172" spans="1:34" s="30" customFormat="1" ht="15.75">
      <c r="A172" s="959"/>
      <c r="B172" s="380" t="s">
        <v>334</v>
      </c>
      <c r="C172" s="854"/>
      <c r="D172" s="839"/>
      <c r="E172" s="68"/>
      <c r="F172" s="928"/>
      <c r="G172" s="780" t="s">
        <v>778</v>
      </c>
      <c r="H172" s="841"/>
      <c r="I172" s="83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</row>
    <row r="173" spans="1:34" s="30" customFormat="1" ht="15.75">
      <c r="A173" s="959"/>
      <c r="B173" s="378" t="s">
        <v>335</v>
      </c>
      <c r="C173" s="854">
        <v>1</v>
      </c>
      <c r="D173" s="839"/>
      <c r="E173" s="68"/>
      <c r="F173" s="928"/>
      <c r="G173" s="787" t="s">
        <v>1280</v>
      </c>
      <c r="H173" s="841"/>
      <c r="I173" s="83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</row>
    <row r="174" spans="1:34" s="30" customFormat="1" ht="15.75">
      <c r="A174" s="959"/>
      <c r="B174" s="380" t="s">
        <v>336</v>
      </c>
      <c r="C174" s="854"/>
      <c r="D174" s="839"/>
      <c r="E174" s="68"/>
      <c r="F174" s="928"/>
      <c r="G174" s="780" t="s">
        <v>176</v>
      </c>
      <c r="H174" s="842"/>
      <c r="I174" s="849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</row>
    <row r="175" spans="1:34" s="30" customFormat="1" ht="15.75">
      <c r="A175" s="959"/>
      <c r="B175" s="380" t="s">
        <v>337</v>
      </c>
      <c r="C175" s="854"/>
      <c r="D175" s="839"/>
      <c r="E175" s="68"/>
      <c r="F175" s="928"/>
      <c r="G175" s="787" t="s">
        <v>336</v>
      </c>
      <c r="H175" s="842"/>
      <c r="I175" s="849">
        <v>1</v>
      </c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</row>
    <row r="176" spans="1:34" s="30" customFormat="1" ht="15.75">
      <c r="A176" s="959"/>
      <c r="B176" s="378" t="s">
        <v>338</v>
      </c>
      <c r="C176" s="854">
        <v>1</v>
      </c>
      <c r="D176" s="839"/>
      <c r="E176" s="68"/>
      <c r="F176" s="928"/>
      <c r="G176" s="787" t="s">
        <v>337</v>
      </c>
      <c r="H176" s="842"/>
      <c r="I176" s="849">
        <v>1</v>
      </c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</row>
    <row r="177" spans="1:34" s="30" customFormat="1" ht="15.75">
      <c r="A177" s="959"/>
      <c r="B177" s="378" t="s">
        <v>339</v>
      </c>
      <c r="C177" s="854"/>
      <c r="D177" s="839"/>
      <c r="E177" s="68"/>
      <c r="F177" s="928"/>
      <c r="G177" s="786" t="s">
        <v>338</v>
      </c>
      <c r="H177" s="842"/>
      <c r="I177" s="849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</row>
    <row r="178" spans="1:34" s="30" customFormat="1" ht="15.75">
      <c r="A178" s="959"/>
      <c r="B178" s="380" t="s">
        <v>340</v>
      </c>
      <c r="C178" s="854">
        <v>4</v>
      </c>
      <c r="D178" s="839">
        <v>1</v>
      </c>
      <c r="E178" s="565"/>
      <c r="F178" s="928"/>
      <c r="G178" s="786" t="s">
        <v>339</v>
      </c>
      <c r="H178" s="842"/>
      <c r="I178" s="849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</row>
    <row r="179" spans="1:34" s="30" customFormat="1" ht="15.75">
      <c r="A179" s="959"/>
      <c r="B179" s="379" t="s">
        <v>827</v>
      </c>
      <c r="C179" s="854"/>
      <c r="D179" s="839"/>
      <c r="E179" s="68"/>
      <c r="F179" s="928"/>
      <c r="G179" s="780" t="s">
        <v>63</v>
      </c>
      <c r="H179" s="842">
        <v>7</v>
      </c>
      <c r="I179" s="836">
        <v>11</v>
      </c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</row>
    <row r="180" spans="1:34" s="30" customFormat="1" ht="15.75">
      <c r="A180" s="959"/>
      <c r="B180" s="378" t="s">
        <v>341</v>
      </c>
      <c r="C180" s="854"/>
      <c r="D180" s="839"/>
      <c r="E180" s="68"/>
      <c r="F180" s="928"/>
      <c r="G180" s="780" t="s">
        <v>395</v>
      </c>
      <c r="H180" s="842"/>
      <c r="I180" s="836">
        <v>3</v>
      </c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</row>
    <row r="181" spans="1:34" s="30" customFormat="1" ht="15.75">
      <c r="A181" s="959"/>
      <c r="B181" s="378" t="s">
        <v>342</v>
      </c>
      <c r="C181" s="854"/>
      <c r="D181" s="839"/>
      <c r="E181" s="68"/>
      <c r="F181" s="928"/>
      <c r="G181" s="787" t="s">
        <v>1281</v>
      </c>
      <c r="H181" s="842"/>
      <c r="I181" s="836">
        <v>2</v>
      </c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</row>
    <row r="182" spans="1:34" s="30" customFormat="1" ht="15.75">
      <c r="A182" s="959"/>
      <c r="B182" s="378" t="s">
        <v>343</v>
      </c>
      <c r="C182" s="854"/>
      <c r="D182" s="839"/>
      <c r="E182" s="68"/>
      <c r="F182" s="928"/>
      <c r="G182" s="780" t="s">
        <v>1008</v>
      </c>
      <c r="H182" s="835"/>
      <c r="I182" s="836">
        <v>1</v>
      </c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</row>
    <row r="183" spans="1:34" s="30" customFormat="1" ht="15.75">
      <c r="A183" s="959"/>
      <c r="B183" s="378" t="s">
        <v>344</v>
      </c>
      <c r="C183" s="854">
        <v>2</v>
      </c>
      <c r="D183" s="839"/>
      <c r="E183" s="68"/>
      <c r="F183" s="928"/>
      <c r="G183" s="774" t="s">
        <v>177</v>
      </c>
      <c r="H183" s="840"/>
      <c r="I183" s="839">
        <v>1</v>
      </c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</row>
    <row r="184" spans="1:34" s="30" customFormat="1" ht="15.75">
      <c r="A184" s="959"/>
      <c r="B184" s="380" t="s">
        <v>345</v>
      </c>
      <c r="C184" s="854"/>
      <c r="D184" s="839"/>
      <c r="E184" s="68"/>
      <c r="F184" s="928"/>
      <c r="G184" s="786" t="s">
        <v>344</v>
      </c>
      <c r="H184" s="840"/>
      <c r="I184" s="850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</row>
    <row r="185" spans="1:34" s="30" customFormat="1" ht="15.75">
      <c r="A185" s="959"/>
      <c r="B185" s="378" t="s">
        <v>346</v>
      </c>
      <c r="C185" s="854"/>
      <c r="D185" s="839"/>
      <c r="E185" s="68"/>
      <c r="F185" s="928"/>
      <c r="G185" s="787" t="s">
        <v>345</v>
      </c>
      <c r="H185" s="840"/>
      <c r="I185" s="850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</row>
    <row r="186" spans="1:34" s="30" customFormat="1" ht="16.5" thickBot="1">
      <c r="A186" s="960"/>
      <c r="B186" s="382" t="s">
        <v>347</v>
      </c>
      <c r="C186" s="855"/>
      <c r="D186" s="856"/>
      <c r="E186" s="68"/>
      <c r="F186" s="928"/>
      <c r="G186" s="786" t="s">
        <v>346</v>
      </c>
      <c r="H186" s="842"/>
      <c r="I186" s="836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</row>
    <row r="187" spans="1:34" s="30" customFormat="1" ht="16.5" thickBot="1">
      <c r="A187" s="74"/>
      <c r="B187" s="69" t="s">
        <v>625</v>
      </c>
      <c r="C187" s="75">
        <f t="shared" ref="C187:D187" si="10">SUM(C164:C186)</f>
        <v>10</v>
      </c>
      <c r="D187" s="767">
        <f t="shared" si="10"/>
        <v>1</v>
      </c>
      <c r="E187" s="68"/>
      <c r="F187" s="929"/>
      <c r="G187" s="789" t="s">
        <v>1029</v>
      </c>
      <c r="H187" s="851"/>
      <c r="I187" s="852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</row>
    <row r="188" spans="1:34" s="30" customFormat="1" ht="20.25" thickBot="1">
      <c r="A188" s="74"/>
      <c r="B188" s="77"/>
      <c r="C188" s="72"/>
      <c r="D188" s="70"/>
      <c r="E188" s="68"/>
      <c r="F188" s="915"/>
      <c r="G188" s="69" t="s">
        <v>625</v>
      </c>
      <c r="H188" s="471">
        <f>SUM(H164:H187)</f>
        <v>8</v>
      </c>
      <c r="I188" s="557">
        <f>SUM(I164:I187)</f>
        <v>32</v>
      </c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</row>
    <row r="189" spans="1:34" s="717" customFormat="1" ht="20.25" thickBot="1">
      <c r="A189" s="74"/>
      <c r="B189" s="77"/>
      <c r="C189" s="722"/>
      <c r="D189" s="70"/>
      <c r="E189" s="68"/>
      <c r="F189" s="591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</row>
    <row r="190" spans="1:34" s="30" customFormat="1" ht="14.1" customHeight="1">
      <c r="A190" s="948" t="s">
        <v>321</v>
      </c>
      <c r="B190" s="707" t="s">
        <v>37</v>
      </c>
      <c r="C190" s="818"/>
      <c r="D190" s="826"/>
      <c r="E190" s="68"/>
      <c r="F190" s="962" t="s">
        <v>65</v>
      </c>
      <c r="G190" s="778" t="s">
        <v>1282</v>
      </c>
      <c r="H190" s="833"/>
      <c r="I190" s="834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</row>
    <row r="191" spans="1:34" s="30" customFormat="1" ht="14.1" customHeight="1">
      <c r="A191" s="949"/>
      <c r="B191" s="708" t="s">
        <v>146</v>
      </c>
      <c r="C191" s="827"/>
      <c r="D191" s="828"/>
      <c r="E191" s="68"/>
      <c r="F191" s="963"/>
      <c r="G191" s="774" t="s">
        <v>37</v>
      </c>
      <c r="H191" s="835"/>
      <c r="I191" s="836">
        <v>1</v>
      </c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</row>
    <row r="192" spans="1:34" s="30" customFormat="1" ht="14.1" customHeight="1">
      <c r="A192" s="949"/>
      <c r="B192" s="708" t="s">
        <v>52</v>
      </c>
      <c r="C192" s="820">
        <v>3</v>
      </c>
      <c r="D192" s="829"/>
      <c r="E192" s="68"/>
      <c r="F192" s="963"/>
      <c r="G192" s="774" t="s">
        <v>146</v>
      </c>
      <c r="H192" s="835"/>
      <c r="I192" s="836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</row>
    <row r="193" spans="1:34" s="30" customFormat="1" ht="14.1" customHeight="1">
      <c r="A193" s="949"/>
      <c r="B193" s="708" t="s">
        <v>86</v>
      </c>
      <c r="C193" s="820">
        <v>7</v>
      </c>
      <c r="D193" s="829"/>
      <c r="E193" s="68"/>
      <c r="F193" s="963"/>
      <c r="G193" s="774" t="s">
        <v>52</v>
      </c>
      <c r="H193" s="837">
        <v>1</v>
      </c>
      <c r="I193" s="838">
        <v>22</v>
      </c>
      <c r="J193" s="217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</row>
    <row r="194" spans="1:34" s="30" customFormat="1" ht="14.1" customHeight="1">
      <c r="A194" s="949"/>
      <c r="B194" s="777" t="s">
        <v>280</v>
      </c>
      <c r="C194" s="822">
        <v>30</v>
      </c>
      <c r="D194" s="830"/>
      <c r="E194" s="565"/>
      <c r="F194" s="963"/>
      <c r="G194" s="774" t="s">
        <v>162</v>
      </c>
      <c r="H194" s="835">
        <v>1</v>
      </c>
      <c r="I194" s="839">
        <v>3</v>
      </c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</row>
    <row r="195" spans="1:34" s="30" customFormat="1" ht="14.1" customHeight="1">
      <c r="A195" s="949"/>
      <c r="B195" s="708" t="s">
        <v>366</v>
      </c>
      <c r="C195" s="820"/>
      <c r="D195" s="829"/>
      <c r="E195" s="68"/>
      <c r="F195" s="963"/>
      <c r="G195" s="774" t="s">
        <v>148</v>
      </c>
      <c r="H195" s="837"/>
      <c r="I195" s="838">
        <v>4</v>
      </c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</row>
    <row r="196" spans="1:34" s="30" customFormat="1" ht="14.25" customHeight="1">
      <c r="A196" s="949"/>
      <c r="B196" s="708" t="s">
        <v>163</v>
      </c>
      <c r="C196" s="820">
        <v>1</v>
      </c>
      <c r="D196" s="829"/>
      <c r="E196" s="68"/>
      <c r="F196" s="963"/>
      <c r="G196" s="779" t="s">
        <v>325</v>
      </c>
      <c r="H196" s="840"/>
      <c r="I196" s="839">
        <v>1</v>
      </c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</row>
    <row r="197" spans="1:34" s="30" customFormat="1" ht="14.1" customHeight="1">
      <c r="A197" s="949"/>
      <c r="B197" s="708" t="s">
        <v>783</v>
      </c>
      <c r="C197" s="820">
        <v>1</v>
      </c>
      <c r="D197" s="829"/>
      <c r="E197" s="68"/>
      <c r="F197" s="963"/>
      <c r="G197" s="774" t="s">
        <v>163</v>
      </c>
      <c r="H197" s="837"/>
      <c r="I197" s="83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</row>
    <row r="198" spans="1:34" s="30" customFormat="1" ht="14.1" customHeight="1">
      <c r="A198" s="949"/>
      <c r="B198" s="708" t="s">
        <v>281</v>
      </c>
      <c r="C198" s="820"/>
      <c r="D198" s="829"/>
      <c r="E198" s="68"/>
      <c r="F198" s="963"/>
      <c r="G198" s="774" t="s">
        <v>87</v>
      </c>
      <c r="H198" s="841"/>
      <c r="I198" s="83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</row>
    <row r="199" spans="1:34" s="30" customFormat="1" ht="14.1" customHeight="1">
      <c r="A199" s="949"/>
      <c r="B199" s="708" t="s">
        <v>116</v>
      </c>
      <c r="C199" s="820"/>
      <c r="D199" s="829"/>
      <c r="E199" s="68"/>
      <c r="F199" s="963"/>
      <c r="G199" s="774" t="s">
        <v>147</v>
      </c>
      <c r="H199" s="841"/>
      <c r="I199" s="838">
        <v>3</v>
      </c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</row>
    <row r="200" spans="1:34" s="30" customFormat="1" ht="14.1" customHeight="1">
      <c r="A200" s="949"/>
      <c r="B200" s="708" t="s">
        <v>12</v>
      </c>
      <c r="C200" s="820">
        <v>6</v>
      </c>
      <c r="D200" s="829"/>
      <c r="E200" s="565"/>
      <c r="F200" s="963"/>
      <c r="G200" s="774" t="s">
        <v>116</v>
      </c>
      <c r="H200" s="841">
        <v>1</v>
      </c>
      <c r="I200" s="83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</row>
    <row r="201" spans="1:34" s="30" customFormat="1" ht="14.1" customHeight="1">
      <c r="A201" s="949"/>
      <c r="B201" s="708" t="s">
        <v>38</v>
      </c>
      <c r="C201" s="820"/>
      <c r="D201" s="829">
        <v>1</v>
      </c>
      <c r="E201" s="434"/>
      <c r="F201" s="963"/>
      <c r="G201" s="780" t="s">
        <v>12</v>
      </c>
      <c r="H201" s="842">
        <v>1</v>
      </c>
      <c r="I201" s="836">
        <v>3</v>
      </c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</row>
    <row r="202" spans="1:34" s="30" customFormat="1" ht="14.1" customHeight="1">
      <c r="A202" s="949"/>
      <c r="B202" s="708" t="s">
        <v>115</v>
      </c>
      <c r="C202" s="820"/>
      <c r="D202" s="829"/>
      <c r="E202" s="68"/>
      <c r="F202" s="963"/>
      <c r="G202" s="774" t="s">
        <v>38</v>
      </c>
      <c r="H202" s="841">
        <v>1</v>
      </c>
      <c r="I202" s="838">
        <v>4</v>
      </c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</row>
    <row r="203" spans="1:34" s="30" customFormat="1" ht="14.1" customHeight="1">
      <c r="A203" s="949"/>
      <c r="B203" s="708" t="s">
        <v>69</v>
      </c>
      <c r="C203" s="820">
        <v>1</v>
      </c>
      <c r="D203" s="830"/>
      <c r="E203" s="68"/>
      <c r="F203" s="963"/>
      <c r="G203" s="774" t="s">
        <v>115</v>
      </c>
      <c r="H203" s="841"/>
      <c r="I203" s="838">
        <v>1</v>
      </c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</row>
    <row r="204" spans="1:34" s="30" customFormat="1" ht="14.1" customHeight="1">
      <c r="A204" s="949"/>
      <c r="B204" s="708" t="s">
        <v>14</v>
      </c>
      <c r="C204" s="820">
        <v>1</v>
      </c>
      <c r="D204" s="831"/>
      <c r="E204" s="68"/>
      <c r="F204" s="963"/>
      <c r="G204" s="774" t="s">
        <v>70</v>
      </c>
      <c r="H204" s="841"/>
      <c r="I204" s="83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</row>
    <row r="205" spans="1:34" s="30" customFormat="1" ht="14.1" customHeight="1">
      <c r="A205" s="949"/>
      <c r="B205" s="708" t="s">
        <v>183</v>
      </c>
      <c r="C205" s="820">
        <v>9</v>
      </c>
      <c r="D205" s="828"/>
      <c r="E205" s="68"/>
      <c r="F205" s="963"/>
      <c r="G205" s="774" t="s">
        <v>14</v>
      </c>
      <c r="H205" s="841"/>
      <c r="I205" s="838">
        <v>13</v>
      </c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</row>
    <row r="206" spans="1:34" s="30" customFormat="1" ht="14.1" customHeight="1">
      <c r="A206" s="949"/>
      <c r="B206" s="708" t="s">
        <v>282</v>
      </c>
      <c r="C206" s="820"/>
      <c r="D206" s="829"/>
      <c r="E206" s="68"/>
      <c r="F206" s="963"/>
      <c r="G206" s="774" t="s">
        <v>183</v>
      </c>
      <c r="H206" s="841"/>
      <c r="I206" s="838">
        <v>2</v>
      </c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</row>
    <row r="207" spans="1:34" s="30" customFormat="1" ht="14.1" customHeight="1">
      <c r="A207" s="949"/>
      <c r="B207" s="708" t="s">
        <v>36</v>
      </c>
      <c r="C207" s="820">
        <v>1</v>
      </c>
      <c r="D207" s="831"/>
      <c r="E207" s="68"/>
      <c r="F207" s="963"/>
      <c r="G207" s="774" t="s">
        <v>13</v>
      </c>
      <c r="H207" s="841"/>
      <c r="I207" s="83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</row>
    <row r="208" spans="1:34" s="30" customFormat="1" ht="14.1" customHeight="1">
      <c r="A208" s="949"/>
      <c r="B208" s="708" t="s">
        <v>397</v>
      </c>
      <c r="C208" s="820"/>
      <c r="D208" s="829"/>
      <c r="E208" s="68"/>
      <c r="F208" s="963"/>
      <c r="G208" s="774" t="s">
        <v>36</v>
      </c>
      <c r="H208" s="841"/>
      <c r="I208" s="838">
        <v>14</v>
      </c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</row>
    <row r="209" spans="1:39" s="30" customFormat="1" ht="14.1" customHeight="1" thickBot="1">
      <c r="A209" s="949"/>
      <c r="B209" s="777" t="s">
        <v>15</v>
      </c>
      <c r="C209" s="824">
        <v>34</v>
      </c>
      <c r="D209" s="832">
        <v>3</v>
      </c>
      <c r="E209" s="217"/>
      <c r="F209" s="963"/>
      <c r="G209" s="774" t="s">
        <v>15</v>
      </c>
      <c r="H209" s="841"/>
      <c r="I209" s="838">
        <v>4</v>
      </c>
      <c r="J209" s="68"/>
      <c r="K209" s="68"/>
      <c r="L209" s="68"/>
      <c r="M209" s="68"/>
      <c r="N209" s="68"/>
      <c r="O209" s="68"/>
      <c r="P209" s="68"/>
      <c r="Q209" s="68"/>
      <c r="R209" s="2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M209" s="178"/>
    </row>
    <row r="210" spans="1:39" s="30" customFormat="1" ht="16.5" thickBot="1">
      <c r="A210" s="74"/>
      <c r="B210" s="69" t="s">
        <v>625</v>
      </c>
      <c r="C210" s="75">
        <f>SUM(C190:C209)</f>
        <v>94</v>
      </c>
      <c r="D210" s="767">
        <f>SUM(D190:D209)</f>
        <v>4</v>
      </c>
      <c r="E210" s="68"/>
      <c r="F210" s="964"/>
      <c r="G210" s="781" t="s">
        <v>88</v>
      </c>
      <c r="H210" s="843"/>
      <c r="I210" s="844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</row>
    <row r="211" spans="1:39" s="30" customFormat="1">
      <c r="A211" s="74"/>
      <c r="B211" s="77"/>
      <c r="C211" s="72"/>
      <c r="D211" s="70"/>
      <c r="E211" s="68"/>
      <c r="F211" s="915"/>
      <c r="G211" s="69" t="s">
        <v>625</v>
      </c>
      <c r="H211" s="81">
        <f>SUM(H190:H210)</f>
        <v>5</v>
      </c>
      <c r="I211" s="738">
        <f>SUM(I190:I210)</f>
        <v>75</v>
      </c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</row>
    <row r="212" spans="1:39" s="717" customFormat="1" ht="20.25" thickBot="1">
      <c r="A212" s="74"/>
      <c r="B212" s="77"/>
      <c r="C212" s="722"/>
      <c r="D212" s="70"/>
      <c r="E212" s="68"/>
      <c r="F212" s="591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</row>
    <row r="213" spans="1:39" s="30" customFormat="1" ht="15.75">
      <c r="A213" s="948" t="s">
        <v>323</v>
      </c>
      <c r="B213" s="773" t="s">
        <v>101</v>
      </c>
      <c r="C213" s="818"/>
      <c r="D213" s="819"/>
      <c r="E213" s="68"/>
      <c r="F213" s="927" t="s">
        <v>369</v>
      </c>
      <c r="G213" s="782" t="s">
        <v>1283</v>
      </c>
      <c r="H213" s="845"/>
      <c r="I213" s="846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</row>
    <row r="214" spans="1:39" s="30" customFormat="1" ht="15.75">
      <c r="A214" s="949"/>
      <c r="B214" s="774" t="s">
        <v>243</v>
      </c>
      <c r="C214" s="820"/>
      <c r="D214" s="821"/>
      <c r="E214" s="68"/>
      <c r="F214" s="928"/>
      <c r="G214" s="783" t="s">
        <v>748</v>
      </c>
      <c r="H214" s="841"/>
      <c r="I214" s="831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</row>
    <row r="215" spans="1:39" s="30" customFormat="1" ht="15.75">
      <c r="A215" s="949"/>
      <c r="B215" s="774" t="s">
        <v>240</v>
      </c>
      <c r="C215" s="820">
        <v>1</v>
      </c>
      <c r="D215" s="821"/>
      <c r="E215" s="565"/>
      <c r="F215" s="928"/>
      <c r="G215" s="780" t="s">
        <v>243</v>
      </c>
      <c r="H215" s="841"/>
      <c r="I215" s="831">
        <v>1</v>
      </c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</row>
    <row r="216" spans="1:39" s="30" customFormat="1" ht="15.75">
      <c r="A216" s="949"/>
      <c r="B216" s="774" t="s">
        <v>40</v>
      </c>
      <c r="C216" s="820"/>
      <c r="D216" s="821"/>
      <c r="E216" s="68"/>
      <c r="F216" s="928"/>
      <c r="G216" s="780" t="s">
        <v>240</v>
      </c>
      <c r="H216" s="841"/>
      <c r="I216" s="83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</row>
    <row r="217" spans="1:39" s="30" customFormat="1" ht="15.75">
      <c r="A217" s="949"/>
      <c r="B217" s="774" t="s">
        <v>85</v>
      </c>
      <c r="C217" s="820">
        <v>4</v>
      </c>
      <c r="D217" s="821"/>
      <c r="E217" s="68"/>
      <c r="F217" s="928"/>
      <c r="G217" s="780" t="s">
        <v>40</v>
      </c>
      <c r="H217" s="841"/>
      <c r="I217" s="83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</row>
    <row r="218" spans="1:39" s="30" customFormat="1" ht="15.75">
      <c r="A218" s="949"/>
      <c r="B218" s="774" t="s">
        <v>94</v>
      </c>
      <c r="C218" s="820"/>
      <c r="D218" s="821"/>
      <c r="E218" s="68"/>
      <c r="F218" s="928"/>
      <c r="G218" s="780" t="s">
        <v>85</v>
      </c>
      <c r="H218" s="841"/>
      <c r="I218" s="838">
        <v>12</v>
      </c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</row>
    <row r="219" spans="1:39" s="30" customFormat="1" ht="15.75">
      <c r="A219" s="949"/>
      <c r="B219" s="774" t="s">
        <v>244</v>
      </c>
      <c r="C219" s="820"/>
      <c r="D219" s="821"/>
      <c r="E219" s="68"/>
      <c r="F219" s="928"/>
      <c r="G219" s="780" t="s">
        <v>94</v>
      </c>
      <c r="H219" s="841"/>
      <c r="I219" s="83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</row>
    <row r="220" spans="1:39" s="30" customFormat="1" ht="15.75">
      <c r="A220" s="949"/>
      <c r="B220" s="774" t="s">
        <v>2</v>
      </c>
      <c r="C220" s="820">
        <v>3</v>
      </c>
      <c r="D220" s="821"/>
      <c r="E220" s="434"/>
      <c r="F220" s="928"/>
      <c r="G220" s="780" t="s">
        <v>1537</v>
      </c>
      <c r="H220" s="841"/>
      <c r="I220" s="838">
        <v>5</v>
      </c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</row>
    <row r="221" spans="1:39" s="30" customFormat="1" ht="15.75">
      <c r="A221" s="949"/>
      <c r="B221" s="774" t="s">
        <v>61</v>
      </c>
      <c r="C221" s="820">
        <v>2</v>
      </c>
      <c r="D221" s="821"/>
      <c r="E221" s="565"/>
      <c r="F221" s="928"/>
      <c r="G221" s="780" t="s">
        <v>2</v>
      </c>
      <c r="H221" s="841"/>
      <c r="I221" s="831">
        <v>12</v>
      </c>
      <c r="J221" s="68"/>
      <c r="K221" s="68"/>
      <c r="L221" s="68"/>
      <c r="M221" s="217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</row>
    <row r="222" spans="1:39" s="30" customFormat="1" ht="15.75">
      <c r="A222" s="949"/>
      <c r="B222" s="774" t="s">
        <v>3</v>
      </c>
      <c r="C222" s="820"/>
      <c r="D222" s="821"/>
      <c r="E222" s="68"/>
      <c r="F222" s="928"/>
      <c r="G222" s="780" t="s">
        <v>61</v>
      </c>
      <c r="H222" s="841">
        <v>3</v>
      </c>
      <c r="I222" s="831">
        <v>8</v>
      </c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</row>
    <row r="223" spans="1:39" s="30" customFormat="1" ht="15.75">
      <c r="A223" s="949"/>
      <c r="B223" s="774" t="s">
        <v>241</v>
      </c>
      <c r="C223" s="820"/>
      <c r="D223" s="821"/>
      <c r="E223" s="68"/>
      <c r="F223" s="928"/>
      <c r="G223" s="774" t="s">
        <v>3</v>
      </c>
      <c r="H223" s="847"/>
      <c r="I223" s="839">
        <v>7</v>
      </c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</row>
    <row r="224" spans="1:39" s="30" customFormat="1" ht="15.75">
      <c r="A224" s="949"/>
      <c r="B224" s="774" t="s">
        <v>117</v>
      </c>
      <c r="C224" s="820"/>
      <c r="D224" s="821"/>
      <c r="E224" s="68"/>
      <c r="F224" s="928"/>
      <c r="G224" s="774" t="s">
        <v>241</v>
      </c>
      <c r="H224" s="847"/>
      <c r="I224" s="839">
        <v>2</v>
      </c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</row>
    <row r="225" spans="1:47" s="30" customFormat="1" ht="15.75">
      <c r="A225" s="949"/>
      <c r="B225" s="774" t="s">
        <v>242</v>
      </c>
      <c r="C225" s="820"/>
      <c r="D225" s="821"/>
      <c r="E225" s="68"/>
      <c r="F225" s="928"/>
      <c r="G225" s="774" t="s">
        <v>117</v>
      </c>
      <c r="H225" s="847"/>
      <c r="I225" s="839">
        <v>1</v>
      </c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</row>
    <row r="226" spans="1:47" s="30" customFormat="1" ht="15" customHeight="1">
      <c r="A226" s="949"/>
      <c r="B226" s="774" t="s">
        <v>245</v>
      </c>
      <c r="C226" s="820"/>
      <c r="D226" s="821"/>
      <c r="E226" s="68"/>
      <c r="F226" s="928"/>
      <c r="G226" s="780" t="s">
        <v>242</v>
      </c>
      <c r="H226" s="841"/>
      <c r="I226" s="838">
        <v>3</v>
      </c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</row>
    <row r="227" spans="1:47" s="30" customFormat="1" ht="15.75">
      <c r="A227" s="949"/>
      <c r="B227" s="775" t="s">
        <v>100</v>
      </c>
      <c r="C227" s="822">
        <v>2</v>
      </c>
      <c r="D227" s="823"/>
      <c r="E227" s="68"/>
      <c r="F227" s="928"/>
      <c r="G227" s="780" t="s">
        <v>245</v>
      </c>
      <c r="H227" s="841"/>
      <c r="I227" s="838">
        <v>1</v>
      </c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</row>
    <row r="228" spans="1:47" s="30" customFormat="1" ht="16.5" thickBot="1">
      <c r="A228" s="950"/>
      <c r="B228" s="776" t="s">
        <v>4</v>
      </c>
      <c r="C228" s="824"/>
      <c r="D228" s="825"/>
      <c r="E228" s="68"/>
      <c r="F228" s="928"/>
      <c r="G228" s="390" t="s">
        <v>100</v>
      </c>
      <c r="H228" s="841"/>
      <c r="I228" s="831">
        <v>4</v>
      </c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</row>
    <row r="229" spans="1:47" s="30" customFormat="1" ht="16.5" thickBot="1">
      <c r="A229" s="74"/>
      <c r="B229" s="69" t="s">
        <v>625</v>
      </c>
      <c r="C229" s="75">
        <f t="shared" ref="C229:D229" si="11">SUM(C213:C228)</f>
        <v>12</v>
      </c>
      <c r="D229" s="767">
        <f t="shared" si="11"/>
        <v>0</v>
      </c>
      <c r="E229" s="68"/>
      <c r="F229" s="929"/>
      <c r="G229" s="392" t="s">
        <v>4</v>
      </c>
      <c r="H229" s="843"/>
      <c r="I229" s="844">
        <v>3</v>
      </c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</row>
    <row r="230" spans="1:47" s="30" customFormat="1">
      <c r="A230" s="74"/>
      <c r="B230" s="77"/>
      <c r="C230" s="72"/>
      <c r="D230" s="70"/>
      <c r="E230" s="68"/>
      <c r="F230" s="591"/>
      <c r="G230" s="69" t="s">
        <v>625</v>
      </c>
      <c r="H230" s="81">
        <f t="shared" ref="H230:I230" si="12">SUM(H213:H229)</f>
        <v>3</v>
      </c>
      <c r="I230" s="738">
        <f t="shared" si="12"/>
        <v>59</v>
      </c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</row>
    <row r="231" spans="1:47" s="717" customFormat="1" ht="14.25" customHeight="1" thickBot="1">
      <c r="A231" s="74"/>
      <c r="B231" s="77"/>
      <c r="C231" s="722"/>
      <c r="D231" s="70"/>
      <c r="E231" s="68"/>
      <c r="F231" s="591"/>
      <c r="G231" s="80"/>
      <c r="H231" s="770"/>
      <c r="I231" s="770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</row>
    <row r="232" spans="1:47" ht="16.5" customHeight="1">
      <c r="B232" s="938" t="s">
        <v>1633</v>
      </c>
      <c r="C232" s="926">
        <f>(C16+C35+C54+C83+C108+C131+C148+C161+C187+C210+C229)</f>
        <v>733</v>
      </c>
      <c r="D232" s="925">
        <f>(D16+D35+D54+D83+D108+D131+D148+D161+D187+D210+D229)</f>
        <v>25</v>
      </c>
      <c r="E232" s="68"/>
      <c r="F232" s="938" t="s">
        <v>1634</v>
      </c>
      <c r="G232" s="939"/>
      <c r="H232" s="924">
        <f>(H17+H36+H55+H87+H109+H132+H148+H162+H188+H211+H230)</f>
        <v>70</v>
      </c>
      <c r="I232" s="925">
        <f>(I17+I36+I55+I87+I109+I132+I148+I162+I188+I211+I230)</f>
        <v>866</v>
      </c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</row>
    <row r="233" spans="1:47" ht="24.75" customHeight="1" thickBot="1">
      <c r="B233" s="940"/>
      <c r="C233" s="971">
        <f>(C232+D232)</f>
        <v>758</v>
      </c>
      <c r="D233" s="972"/>
      <c r="E233" s="772"/>
      <c r="F233" s="940"/>
      <c r="G233" s="941"/>
      <c r="H233" s="931">
        <f>(H232+I232)</f>
        <v>936</v>
      </c>
      <c r="I233" s="932"/>
      <c r="J233" s="771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</row>
    <row r="234" spans="1:47" ht="10.5" customHeight="1">
      <c r="C234" s="25"/>
      <c r="D234" s="25"/>
      <c r="E234" s="68"/>
      <c r="F234" s="651"/>
      <c r="G234" s="930"/>
      <c r="H234" s="930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</row>
    <row r="235" spans="1:47" ht="18.75" customHeight="1">
      <c r="F235" s="591"/>
      <c r="G235" s="68"/>
      <c r="H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</row>
    <row r="236" spans="1:47" s="30" customFormat="1" ht="17.45" customHeight="1">
      <c r="A236" s="911"/>
      <c r="D236" s="68"/>
      <c r="E236" s="68"/>
      <c r="F236" s="591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</row>
    <row r="237" spans="1:47" s="30" customFormat="1" ht="17.45" customHeight="1">
      <c r="A237" s="911"/>
      <c r="D237" s="68"/>
      <c r="E237" s="68"/>
      <c r="F237" s="591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</row>
    <row r="238" spans="1:47" s="30" customFormat="1" ht="17.45" customHeight="1">
      <c r="A238" s="911"/>
      <c r="D238" s="68"/>
      <c r="E238" s="68"/>
      <c r="F238" s="591"/>
      <c r="G238" s="68"/>
      <c r="H238" s="71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</row>
    <row r="239" spans="1:47" s="30" customFormat="1" ht="17.45" customHeight="1">
      <c r="A239" s="911"/>
      <c r="D239" s="68"/>
      <c r="E239" s="68"/>
      <c r="F239" s="591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</row>
    <row r="240" spans="1:47" s="30" customFormat="1" ht="17.45" customHeight="1">
      <c r="A240" s="911"/>
      <c r="D240" s="68"/>
      <c r="E240" s="68"/>
      <c r="F240" s="591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</row>
    <row r="241" spans="1:47" s="30" customFormat="1" ht="17.45" customHeight="1">
      <c r="A241" s="911"/>
      <c r="D241" s="68"/>
      <c r="E241" s="68"/>
      <c r="F241" s="591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</row>
    <row r="242" spans="1:47" s="30" customFormat="1" ht="17.45" customHeight="1">
      <c r="A242" s="911"/>
      <c r="D242" s="68"/>
      <c r="E242" s="68"/>
      <c r="F242" s="591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</row>
    <row r="243" spans="1:47" s="30" customFormat="1" ht="17.45" customHeight="1">
      <c r="A243" s="911"/>
      <c r="D243" s="68"/>
      <c r="E243" s="68"/>
      <c r="F243" s="591"/>
      <c r="G243" s="68"/>
      <c r="H243" s="68"/>
      <c r="I243" s="28"/>
      <c r="J243" s="68"/>
      <c r="K243" s="68"/>
      <c r="L243" s="943"/>
      <c r="M243" s="943"/>
      <c r="N243" s="68"/>
      <c r="O243" s="28"/>
      <c r="P243" s="565"/>
      <c r="Q243" s="565"/>
      <c r="R243" s="23"/>
      <c r="S243" s="565"/>
      <c r="T243" s="217"/>
      <c r="U243" s="565"/>
      <c r="V243" s="68"/>
      <c r="W243" s="68"/>
      <c r="X243" s="565"/>
      <c r="Y243" s="565"/>
      <c r="Z243" s="565"/>
      <c r="AA243" s="944"/>
      <c r="AB243" s="944"/>
      <c r="AC243" s="565"/>
      <c r="AD243" s="565"/>
      <c r="AE243" s="565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</row>
    <row r="244" spans="1:47" s="30" customFormat="1" ht="17.45" customHeight="1">
      <c r="A244" s="911"/>
      <c r="D244" s="68"/>
      <c r="E244" s="68"/>
      <c r="F244" s="916"/>
      <c r="G244" s="68"/>
      <c r="H244" s="565"/>
      <c r="I244" s="68"/>
      <c r="J244" s="565"/>
      <c r="K244" s="434"/>
      <c r="L244" s="565"/>
      <c r="M244" s="565"/>
      <c r="N244" s="741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</row>
    <row r="245" spans="1:47" s="30" customFormat="1" ht="17.45" customHeight="1">
      <c r="A245" s="911"/>
      <c r="D245" s="68"/>
      <c r="E245" s="68"/>
      <c r="F245" s="917"/>
      <c r="G245" s="68"/>
      <c r="H245" s="434"/>
      <c r="I245" s="434"/>
      <c r="J245" s="434"/>
      <c r="K245" s="434"/>
      <c r="L245" s="434"/>
      <c r="M245" s="68"/>
      <c r="N245" s="351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</row>
    <row r="246" spans="1:47" s="30" customFormat="1" ht="17.45" customHeight="1">
      <c r="A246" s="911"/>
      <c r="D246" s="68"/>
      <c r="E246" s="719"/>
      <c r="F246" s="591"/>
      <c r="G246" s="68"/>
      <c r="H246" s="565"/>
      <c r="I246" s="565"/>
      <c r="J246" s="565"/>
      <c r="K246" s="944"/>
      <c r="L246" s="944"/>
      <c r="M246" s="565"/>
      <c r="N246" s="351"/>
      <c r="O246" s="565"/>
      <c r="P246" s="565"/>
      <c r="Q246" s="565"/>
      <c r="R246" s="565"/>
      <c r="S246" s="565"/>
      <c r="T246" s="565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</row>
    <row r="247" spans="1:47" s="30" customFormat="1" ht="17.45" customHeight="1">
      <c r="A247" s="911"/>
      <c r="D247" s="34"/>
      <c r="E247" s="68"/>
      <c r="F247" s="918"/>
      <c r="G247" s="68"/>
      <c r="H247" s="565"/>
      <c r="I247" s="565"/>
      <c r="J247" s="434"/>
      <c r="K247" s="434"/>
      <c r="L247" s="434"/>
      <c r="M247" s="68"/>
      <c r="N247" s="351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</row>
    <row r="248" spans="1:47" s="30" customFormat="1" ht="17.45" customHeight="1">
      <c r="A248" s="911"/>
      <c r="D248" s="68"/>
      <c r="E248" s="68"/>
      <c r="F248" s="591"/>
      <c r="G248" s="228"/>
      <c r="H248" s="68"/>
      <c r="I248" s="68"/>
      <c r="J248" s="68"/>
      <c r="K248" s="68"/>
      <c r="L248" s="68"/>
      <c r="M248" s="68"/>
      <c r="N248" s="22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</row>
    <row r="249" spans="1:47" s="30" customFormat="1" ht="17.45" customHeight="1">
      <c r="A249" s="911"/>
      <c r="D249" s="34"/>
      <c r="E249" s="951"/>
      <c r="F249" s="951"/>
      <c r="G249" s="718"/>
      <c r="H249" s="716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</row>
    <row r="250" spans="1:47" s="30" customFormat="1" ht="17.45" customHeight="1">
      <c r="A250" s="911"/>
      <c r="D250" s="78"/>
      <c r="E250" s="78"/>
      <c r="F250" s="591"/>
      <c r="G250" s="7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</row>
    <row r="251" spans="1:47" s="30" customFormat="1" ht="17.45" customHeight="1">
      <c r="A251" s="591"/>
      <c r="B251" s="65"/>
      <c r="C251" s="79"/>
      <c r="D251" s="78"/>
      <c r="E251" s="78"/>
      <c r="F251" s="591"/>
      <c r="G251" s="7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</row>
    <row r="252" spans="1:47" s="30" customFormat="1" ht="17.45" customHeight="1">
      <c r="A252" s="911"/>
      <c r="D252" s="68"/>
      <c r="E252" s="68"/>
      <c r="F252" s="591"/>
      <c r="G252" s="68"/>
      <c r="H252" s="724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</row>
    <row r="253" spans="1:47" s="30" customFormat="1" ht="17.45" customHeight="1">
      <c r="A253" s="911"/>
      <c r="D253" s="68"/>
      <c r="E253" s="68"/>
      <c r="F253" s="591"/>
      <c r="G253" s="68"/>
      <c r="H253" s="724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</row>
    <row r="254" spans="1:47" s="30" customFormat="1" ht="17.45" customHeight="1">
      <c r="A254" s="911"/>
      <c r="D254" s="34"/>
      <c r="E254" s="565"/>
      <c r="F254" s="917"/>
      <c r="G254" s="68"/>
      <c r="H254" s="724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</row>
    <row r="255" spans="1:47" s="30" customFormat="1" ht="17.45" customHeight="1">
      <c r="A255" s="911"/>
      <c r="D255" s="625"/>
      <c r="E255" s="742"/>
      <c r="F255" s="591"/>
      <c r="G255" s="625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</row>
    <row r="256" spans="1:47" s="30" customFormat="1" ht="17.45" customHeight="1">
      <c r="A256" s="911"/>
      <c r="D256" s="565"/>
      <c r="E256" s="68"/>
      <c r="F256" s="591"/>
      <c r="G256" s="434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</row>
    <row r="257" spans="1:47" s="30" customFormat="1" ht="17.45" customHeight="1">
      <c r="A257" s="911"/>
      <c r="D257" s="68"/>
      <c r="E257" s="68"/>
      <c r="F257" s="591"/>
      <c r="G257" s="743"/>
      <c r="H257" s="356"/>
      <c r="I257" s="356"/>
      <c r="J257" s="356"/>
      <c r="K257" s="356"/>
      <c r="L257" s="356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</row>
    <row r="258" spans="1:47" s="30" customFormat="1" ht="17.45" customHeight="1">
      <c r="A258" s="911"/>
      <c r="D258" s="68"/>
      <c r="E258" s="68"/>
      <c r="F258" s="591"/>
      <c r="G258" s="743"/>
      <c r="H258" s="356"/>
      <c r="I258" s="356"/>
      <c r="J258" s="356"/>
      <c r="K258" s="356"/>
      <c r="L258" s="356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</row>
    <row r="259" spans="1:47" s="30" customFormat="1" ht="17.45" customHeight="1">
      <c r="A259" s="911"/>
      <c r="D259" s="7"/>
      <c r="E259" s="7"/>
      <c r="F259" s="919"/>
      <c r="G259" s="743"/>
      <c r="H259" s="356"/>
      <c r="I259" s="356"/>
      <c r="J259" s="356"/>
      <c r="K259" s="356"/>
      <c r="L259" s="356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</row>
    <row r="260" spans="1:47" s="30" customFormat="1" ht="17.45" customHeight="1">
      <c r="A260" s="911"/>
      <c r="D260" s="7"/>
      <c r="E260" s="8"/>
      <c r="F260" s="920"/>
      <c r="G260" s="745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</row>
    <row r="261" spans="1:47" s="30" customFormat="1" ht="17.45" customHeight="1">
      <c r="A261" s="911"/>
      <c r="D261" s="7"/>
      <c r="E261" s="8"/>
      <c r="F261" s="920"/>
      <c r="G261" s="745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</row>
    <row r="262" spans="1:47" s="30" customFormat="1" ht="17.45" customHeight="1">
      <c r="A262" s="911"/>
      <c r="D262" s="565"/>
      <c r="E262" s="565"/>
      <c r="F262" s="591"/>
      <c r="G262" s="565"/>
      <c r="H262" s="944"/>
      <c r="I262" s="944"/>
      <c r="J262" s="565"/>
      <c r="K262" s="565"/>
      <c r="L262" s="565"/>
      <c r="M262" s="565"/>
      <c r="N262" s="565"/>
      <c r="O262" s="565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</row>
    <row r="263" spans="1:47" s="30" customFormat="1" ht="17.45" customHeight="1">
      <c r="A263" s="911"/>
      <c r="D263" s="746"/>
      <c r="E263" s="68"/>
      <c r="F263" s="916"/>
      <c r="G263" s="747"/>
      <c r="H263" s="351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</row>
    <row r="264" spans="1:47" s="30" customFormat="1" ht="17.45" customHeight="1">
      <c r="A264" s="911"/>
      <c r="D264" s="434"/>
      <c r="E264" s="68"/>
      <c r="F264" s="916"/>
      <c r="G264" s="747"/>
      <c r="H264" s="351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</row>
    <row r="265" spans="1:47" s="30" customFormat="1" ht="17.45" customHeight="1">
      <c r="A265" s="911"/>
      <c r="D265" s="625"/>
      <c r="E265" s="68"/>
      <c r="F265" s="591"/>
      <c r="G265" s="747"/>
      <c r="H265" s="351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</row>
    <row r="266" spans="1:47" s="30" customFormat="1" ht="17.45" customHeight="1">
      <c r="A266" s="911"/>
      <c r="D266" s="744"/>
      <c r="E266" s="725"/>
      <c r="F266" s="920"/>
      <c r="G266" s="743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</row>
    <row r="267" spans="1:47" s="30" customFormat="1" ht="17.45" customHeight="1">
      <c r="A267" s="911"/>
      <c r="D267" s="68"/>
      <c r="E267" s="565"/>
      <c r="F267" s="916"/>
      <c r="G267" s="744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</row>
    <row r="268" spans="1:47" s="30" customFormat="1" ht="17.45" customHeight="1">
      <c r="A268" s="911"/>
      <c r="D268" s="68"/>
      <c r="E268" s="68"/>
      <c r="F268" s="591"/>
      <c r="G268" s="7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</row>
    <row r="269" spans="1:47" s="30" customFormat="1" ht="17.45" customHeight="1">
      <c r="A269" s="911"/>
      <c r="D269" s="78"/>
      <c r="E269" s="78"/>
      <c r="F269" s="591"/>
      <c r="G269" s="7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</row>
    <row r="270" spans="1:47" s="30" customFormat="1" ht="17.45" customHeight="1">
      <c r="A270" s="591"/>
      <c r="B270" s="65"/>
      <c r="C270" s="79"/>
      <c r="D270" s="78"/>
      <c r="E270" s="78"/>
      <c r="F270" s="591"/>
      <c r="G270" s="7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</row>
    <row r="271" spans="1:47" s="30" customFormat="1" ht="17.45" customHeight="1">
      <c r="A271" s="911"/>
      <c r="D271" s="434"/>
      <c r="E271" s="34"/>
      <c r="F271" s="916"/>
      <c r="G271" s="20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</row>
    <row r="272" spans="1:47" s="30" customFormat="1" ht="17.45" customHeight="1">
      <c r="A272" s="911"/>
      <c r="D272" s="68"/>
      <c r="E272" s="34"/>
      <c r="F272" s="917"/>
      <c r="G272" s="34"/>
      <c r="H272" s="565"/>
      <c r="I272" s="68"/>
      <c r="J272" s="68"/>
      <c r="K272" s="68"/>
      <c r="L272" s="943"/>
      <c r="M272" s="943"/>
      <c r="N272" s="68"/>
      <c r="O272" s="68"/>
      <c r="P272" s="68"/>
      <c r="Q272" s="68"/>
      <c r="R272" s="68"/>
      <c r="S272" s="34"/>
      <c r="T272" s="68"/>
      <c r="U272" s="68"/>
      <c r="V272" s="68"/>
      <c r="W272" s="68"/>
      <c r="X272" s="68"/>
      <c r="Y272" s="68"/>
      <c r="Z272" s="68"/>
      <c r="AA272" s="947"/>
      <c r="AB272" s="947"/>
      <c r="AC272" s="68"/>
      <c r="AD272" s="943"/>
      <c r="AE272" s="943"/>
      <c r="AF272" s="565"/>
      <c r="AG272" s="434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</row>
    <row r="273" spans="1:47" s="30" customFormat="1" ht="17.45" customHeight="1">
      <c r="A273" s="911"/>
      <c r="D273" s="68"/>
      <c r="E273" s="68"/>
      <c r="F273" s="917"/>
      <c r="G273" s="34"/>
      <c r="H273" s="565"/>
      <c r="I273" s="68"/>
      <c r="J273" s="68"/>
      <c r="K273" s="68"/>
      <c r="L273" s="719"/>
      <c r="M273" s="719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</row>
    <row r="274" spans="1:47" s="30" customFormat="1" ht="17.45" customHeight="1">
      <c r="A274" s="911"/>
      <c r="D274" s="68"/>
      <c r="E274" s="68"/>
      <c r="F274" s="591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</row>
    <row r="275" spans="1:47" s="30" customFormat="1" ht="17.45" customHeight="1">
      <c r="A275" s="911"/>
      <c r="D275" s="68"/>
      <c r="E275" s="34"/>
      <c r="F275" s="916"/>
      <c r="G275" s="20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</row>
    <row r="276" spans="1:47" s="30" customFormat="1" ht="17.45" customHeight="1">
      <c r="A276" s="911"/>
      <c r="D276" s="68"/>
      <c r="E276" s="34"/>
      <c r="F276" s="916"/>
      <c r="G276" s="20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</row>
    <row r="277" spans="1:47" s="30" customFormat="1" ht="17.45" customHeight="1">
      <c r="A277" s="911"/>
      <c r="D277" s="34"/>
      <c r="E277" s="68"/>
      <c r="F277" s="917"/>
      <c r="G277" s="7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</row>
    <row r="278" spans="1:47" s="30" customFormat="1" ht="17.45" customHeight="1">
      <c r="A278" s="911"/>
      <c r="D278" s="68"/>
      <c r="E278" s="34"/>
      <c r="F278" s="917"/>
      <c r="G278" s="716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</row>
    <row r="279" spans="1:47" s="30" customFormat="1" ht="17.45" customHeight="1">
      <c r="A279" s="911"/>
      <c r="D279" s="68"/>
      <c r="E279" s="34"/>
      <c r="F279" s="917"/>
      <c r="G279" s="716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</row>
    <row r="280" spans="1:47" s="30" customFormat="1" ht="17.45" customHeight="1">
      <c r="A280" s="911"/>
      <c r="D280" s="34"/>
      <c r="E280" s="726"/>
      <c r="F280" s="917"/>
      <c r="G280" s="68"/>
      <c r="H280" s="68"/>
      <c r="I280" s="943"/>
      <c r="J280" s="943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</row>
    <row r="281" spans="1:47" s="30" customFormat="1" ht="17.45" customHeight="1">
      <c r="A281" s="911"/>
      <c r="D281" s="34"/>
      <c r="E281" s="68"/>
      <c r="F281" s="591"/>
      <c r="G281" s="68"/>
      <c r="H281" s="34"/>
      <c r="I281" s="68"/>
      <c r="J281" s="943"/>
      <c r="K281" s="943"/>
      <c r="L281" s="943"/>
      <c r="M281" s="943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</row>
    <row r="282" spans="1:47" s="30" customFormat="1" ht="17.45" customHeight="1">
      <c r="A282" s="911"/>
      <c r="D282" s="68"/>
      <c r="E282" s="68"/>
      <c r="F282" s="591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</row>
    <row r="283" spans="1:47" s="30" customFormat="1" ht="17.45" customHeight="1">
      <c r="A283" s="911"/>
      <c r="D283" s="34"/>
      <c r="E283" s="34"/>
      <c r="F283" s="591"/>
      <c r="G283" s="78"/>
      <c r="H283" s="78"/>
      <c r="I283" s="78"/>
      <c r="J283" s="7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</row>
    <row r="284" spans="1:47" s="30" customFormat="1" ht="17.45" customHeight="1">
      <c r="A284" s="911"/>
      <c r="D284" s="34"/>
      <c r="E284" s="726"/>
      <c r="F284" s="591"/>
      <c r="G284" s="727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</row>
    <row r="285" spans="1:47" s="30" customFormat="1" ht="17.45" customHeight="1">
      <c r="A285" s="911"/>
      <c r="D285" s="68"/>
      <c r="E285" s="68"/>
      <c r="F285" s="591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</row>
    <row r="286" spans="1:47" s="30" customFormat="1" ht="17.45" customHeight="1">
      <c r="A286" s="911"/>
      <c r="D286" s="726"/>
      <c r="E286" s="68"/>
      <c r="F286" s="591"/>
      <c r="G286" s="7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</row>
    <row r="287" spans="1:47" s="30" customFormat="1" ht="17.45" customHeight="1">
      <c r="A287" s="911"/>
      <c r="D287" s="726"/>
      <c r="E287" s="68"/>
      <c r="F287" s="591"/>
      <c r="G287" s="7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</row>
    <row r="288" spans="1:47" s="30" customFormat="1" ht="17.45" customHeight="1">
      <c r="A288" s="911"/>
      <c r="D288" s="34"/>
      <c r="E288" s="68"/>
      <c r="F288" s="591"/>
      <c r="G288" s="7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</row>
    <row r="289" spans="1:47" s="30" customFormat="1" ht="17.45" customHeight="1">
      <c r="A289" s="911"/>
      <c r="D289" s="34"/>
      <c r="E289" s="68"/>
      <c r="F289" s="591"/>
      <c r="G289" s="7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</row>
    <row r="290" spans="1:47" s="30" customFormat="1" ht="17.45" customHeight="1">
      <c r="A290" s="911"/>
      <c r="D290" s="34"/>
      <c r="E290" s="34"/>
      <c r="F290" s="591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</row>
    <row r="291" spans="1:47" s="30" customFormat="1" ht="17.45" customHeight="1">
      <c r="A291" s="911"/>
      <c r="D291" s="729"/>
      <c r="E291" s="34"/>
      <c r="F291" s="916"/>
      <c r="G291" s="78"/>
      <c r="H291" s="34"/>
      <c r="I291" s="729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</row>
    <row r="292" spans="1:47" s="30" customFormat="1" ht="17.45" customHeight="1">
      <c r="A292" s="911"/>
      <c r="D292" s="34"/>
      <c r="E292" s="34"/>
      <c r="F292" s="591"/>
      <c r="G292" s="7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</row>
    <row r="293" spans="1:47" s="30" customFormat="1" ht="17.45" customHeight="1">
      <c r="A293" s="911"/>
      <c r="D293" s="34"/>
      <c r="E293" s="434"/>
      <c r="F293" s="591"/>
      <c r="G293" s="434"/>
      <c r="H293" s="434"/>
      <c r="I293" s="565"/>
      <c r="J293" s="434"/>
      <c r="K293" s="434"/>
      <c r="L293" s="434"/>
      <c r="M293" s="434"/>
      <c r="N293" s="434"/>
      <c r="O293" s="565"/>
      <c r="P293" s="565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</row>
    <row r="294" spans="1:47" s="30" customFormat="1" ht="17.45" customHeight="1">
      <c r="A294" s="911"/>
      <c r="D294" s="565"/>
      <c r="E294" s="434"/>
      <c r="F294" s="591"/>
      <c r="G294" s="34"/>
      <c r="H294" s="34"/>
      <c r="I294" s="34"/>
      <c r="J294" s="34"/>
      <c r="K294" s="34"/>
      <c r="L294" s="34"/>
      <c r="M294" s="34"/>
      <c r="N294" s="34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</row>
    <row r="295" spans="1:47" s="30" customFormat="1" ht="17.45" customHeight="1">
      <c r="A295" s="911"/>
      <c r="D295" s="34"/>
      <c r="E295" s="565"/>
      <c r="F295" s="591"/>
      <c r="G295" s="726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</row>
    <row r="296" spans="1:47" s="30" customFormat="1" ht="17.45" customHeight="1">
      <c r="A296" s="911"/>
      <c r="D296" s="34"/>
      <c r="E296" s="4"/>
      <c r="F296" s="591"/>
      <c r="G296" s="7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</row>
    <row r="297" spans="1:47" s="30" customFormat="1" ht="17.45" customHeight="1">
      <c r="A297" s="911"/>
      <c r="D297" s="68"/>
      <c r="E297" s="4"/>
      <c r="F297" s="591"/>
      <c r="G297" s="7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</row>
    <row r="298" spans="1:47" s="30" customFormat="1" ht="17.45" customHeight="1">
      <c r="A298" s="911"/>
      <c r="D298" s="68"/>
      <c r="E298" s="34"/>
      <c r="F298" s="591"/>
      <c r="G298" s="7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</row>
    <row r="299" spans="1:47" s="30" customFormat="1" ht="17.45" customHeight="1">
      <c r="A299" s="911"/>
      <c r="D299" s="20"/>
      <c r="E299" s="34"/>
      <c r="F299" s="591"/>
      <c r="G299" s="7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</row>
    <row r="300" spans="1:47" s="30" customFormat="1" ht="17.45" customHeight="1">
      <c r="A300" s="911"/>
      <c r="D300" s="78"/>
      <c r="E300" s="78"/>
      <c r="F300" s="591"/>
      <c r="G300" s="7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</row>
    <row r="301" spans="1:47" s="30" customFormat="1" ht="17.45" customHeight="1">
      <c r="A301" s="591"/>
      <c r="B301" s="65"/>
      <c r="C301" s="79"/>
      <c r="D301" s="78"/>
      <c r="E301" s="78"/>
      <c r="F301" s="591"/>
      <c r="G301" s="7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</row>
    <row r="302" spans="1:47" s="30" customFormat="1" ht="17.45" customHeight="1">
      <c r="A302" s="911"/>
      <c r="D302" s="68"/>
      <c r="E302" s="68"/>
      <c r="F302" s="591"/>
      <c r="G302" s="68"/>
      <c r="H302" s="68"/>
      <c r="I302" s="217"/>
      <c r="J302" s="68"/>
      <c r="K302" s="217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</row>
    <row r="303" spans="1:47" s="30" customFormat="1" ht="17.45" customHeight="1">
      <c r="A303" s="911"/>
      <c r="D303" s="68"/>
      <c r="E303" s="68"/>
      <c r="F303" s="591"/>
      <c r="G303" s="68"/>
      <c r="H303" s="68"/>
      <c r="I303" s="217"/>
      <c r="J303" s="68"/>
      <c r="K303" s="217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</row>
    <row r="304" spans="1:47" s="30" customFormat="1" ht="17.45" customHeight="1">
      <c r="A304" s="911"/>
      <c r="D304" s="565"/>
      <c r="E304" s="565"/>
      <c r="F304" s="916"/>
      <c r="G304" s="68"/>
      <c r="H304" s="434"/>
      <c r="I304" s="565"/>
      <c r="J304" s="625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</row>
    <row r="305" spans="1:47" s="30" customFormat="1" ht="17.45" customHeight="1">
      <c r="A305" s="911"/>
      <c r="D305" s="23"/>
      <c r="E305" s="23"/>
      <c r="F305" s="916"/>
      <c r="G305" s="691"/>
      <c r="H305" s="946"/>
      <c r="I305" s="946"/>
      <c r="J305" s="945"/>
      <c r="K305" s="945"/>
      <c r="L305" s="945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</row>
    <row r="306" spans="1:47" s="30" customFormat="1" ht="17.45" customHeight="1">
      <c r="A306" s="911"/>
      <c r="D306" s="23"/>
      <c r="E306" s="23"/>
      <c r="F306" s="917"/>
      <c r="G306" s="23"/>
      <c r="H306" s="691"/>
      <c r="I306" s="691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</row>
    <row r="307" spans="1:47" s="30" customFormat="1" ht="17.45" customHeight="1">
      <c r="A307" s="911"/>
      <c r="D307" s="68"/>
      <c r="E307" s="68"/>
      <c r="F307" s="591"/>
      <c r="G307" s="691"/>
      <c r="H307" s="691"/>
      <c r="I307" s="691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</row>
    <row r="308" spans="1:47" s="30" customFormat="1" ht="17.45" customHeight="1">
      <c r="A308" s="911"/>
      <c r="D308" s="565"/>
      <c r="E308" s="565"/>
      <c r="F308" s="591"/>
      <c r="G308" s="565"/>
      <c r="H308" s="565"/>
      <c r="I308" s="565"/>
      <c r="J308" s="565"/>
      <c r="K308" s="565"/>
      <c r="L308" s="565"/>
      <c r="M308" s="565"/>
      <c r="N308" s="565"/>
      <c r="O308" s="565"/>
      <c r="P308" s="565"/>
      <c r="Q308" s="565"/>
      <c r="R308" s="565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</row>
    <row r="309" spans="1:47" s="30" customFormat="1" ht="17.45" customHeight="1">
      <c r="A309" s="911"/>
      <c r="D309" s="68"/>
      <c r="E309" s="68"/>
      <c r="F309" s="591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</row>
    <row r="310" spans="1:47" s="30" customFormat="1" ht="17.45" customHeight="1">
      <c r="A310" s="911"/>
      <c r="D310" s="34"/>
      <c r="E310" s="4"/>
      <c r="F310" s="591"/>
      <c r="G310" s="7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</row>
    <row r="311" spans="1:47" s="30" customFormat="1" ht="17.45" customHeight="1">
      <c r="A311" s="911"/>
      <c r="D311" s="34"/>
      <c r="E311" s="34"/>
      <c r="F311" s="917"/>
      <c r="G311" s="7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</row>
    <row r="312" spans="1:47" s="30" customFormat="1" ht="17.45" customHeight="1">
      <c r="A312" s="911"/>
      <c r="D312" s="68"/>
      <c r="E312" s="40"/>
      <c r="F312" s="918"/>
      <c r="G312" s="740"/>
      <c r="H312" s="68"/>
      <c r="I312" s="356"/>
      <c r="J312" s="356"/>
      <c r="K312" s="356"/>
      <c r="L312" s="356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</row>
    <row r="313" spans="1:47" s="30" customFormat="1" ht="17.45" customHeight="1">
      <c r="A313" s="911"/>
      <c r="D313" s="68"/>
      <c r="E313" s="565"/>
      <c r="F313" s="591"/>
      <c r="G313" s="565"/>
      <c r="H313" s="68"/>
      <c r="I313" s="68"/>
      <c r="J313" s="68"/>
      <c r="K313" s="625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</row>
    <row r="314" spans="1:47" s="30" customFormat="1" ht="17.45" customHeight="1">
      <c r="A314" s="911"/>
      <c r="D314" s="565"/>
      <c r="E314" s="68"/>
      <c r="F314" s="591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</row>
    <row r="315" spans="1:47" s="30" customFormat="1" ht="17.45" customHeight="1">
      <c r="A315" s="911"/>
      <c r="D315" s="565"/>
      <c r="E315" s="565"/>
      <c r="F315" s="591"/>
      <c r="G315" s="565"/>
      <c r="H315" s="68"/>
      <c r="I315" s="434"/>
      <c r="J315" s="68"/>
      <c r="K315" s="625"/>
      <c r="L315" s="625"/>
      <c r="M315" s="749"/>
      <c r="N315" s="34"/>
      <c r="O315" s="750"/>
      <c r="P315" s="750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</row>
    <row r="316" spans="1:47" s="30" customFormat="1" ht="17.45" customHeight="1">
      <c r="A316" s="911"/>
      <c r="D316" s="68"/>
      <c r="E316" s="68"/>
      <c r="F316" s="591"/>
      <c r="G316" s="68"/>
      <c r="H316" s="68"/>
      <c r="I316" s="68"/>
      <c r="J316" s="68"/>
      <c r="K316" s="206"/>
      <c r="L316" s="206"/>
      <c r="M316" s="351"/>
      <c r="N316" s="351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</row>
    <row r="317" spans="1:47" s="30" customFormat="1" ht="17.45" customHeight="1">
      <c r="A317" s="911"/>
      <c r="D317" s="718"/>
      <c r="E317" s="965"/>
      <c r="F317" s="965"/>
      <c r="G317" s="728"/>
      <c r="H317" s="40"/>
      <c r="I317" s="356"/>
      <c r="J317" s="356"/>
      <c r="K317" s="356"/>
      <c r="L317" s="356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</row>
    <row r="318" spans="1:47" s="30" customFormat="1" ht="17.45" customHeight="1">
      <c r="A318" s="911"/>
      <c r="D318" s="23"/>
      <c r="E318" s="729"/>
      <c r="F318" s="916"/>
      <c r="G318" s="740"/>
      <c r="H318" s="356"/>
      <c r="I318" s="356"/>
      <c r="J318" s="356"/>
      <c r="K318" s="356"/>
      <c r="L318" s="356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</row>
    <row r="319" spans="1:47" s="30" customFormat="1" ht="17.45" customHeight="1">
      <c r="A319" s="911"/>
      <c r="D319" s="68"/>
      <c r="E319" s="565"/>
      <c r="F319" s="591"/>
      <c r="G319" s="351"/>
      <c r="H319" s="351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</row>
    <row r="320" spans="1:47" s="30" customFormat="1" ht="17.45" customHeight="1">
      <c r="A320" s="911"/>
      <c r="D320" s="434"/>
      <c r="E320" s="217"/>
      <c r="F320" s="916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</row>
    <row r="321" spans="1:47" s="30" customFormat="1" ht="17.45" customHeight="1">
      <c r="A321" s="911"/>
      <c r="D321" s="351"/>
      <c r="E321" s="351"/>
      <c r="F321" s="591"/>
      <c r="G321" s="351"/>
      <c r="H321" s="351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</row>
    <row r="322" spans="1:47" s="30" customFormat="1" ht="17.45" customHeight="1">
      <c r="A322" s="591"/>
      <c r="B322" s="65"/>
      <c r="C322" s="79"/>
      <c r="D322" s="68"/>
      <c r="E322" s="68"/>
      <c r="F322" s="591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</row>
    <row r="323" spans="1:47" s="30" customFormat="1" ht="17.45" customHeight="1">
      <c r="A323" s="911"/>
      <c r="D323" s="34"/>
      <c r="E323" s="34"/>
      <c r="F323" s="591"/>
      <c r="G323" s="68"/>
      <c r="H323" s="68"/>
      <c r="I323" s="68"/>
      <c r="J323" s="68"/>
      <c r="K323" s="723"/>
      <c r="L323" s="723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</row>
    <row r="324" spans="1:47" s="30" customFormat="1" ht="17.45" customHeight="1">
      <c r="A324" s="911"/>
      <c r="D324" s="34"/>
      <c r="E324" s="34"/>
      <c r="F324" s="591"/>
      <c r="G324" s="78"/>
      <c r="H324" s="68"/>
      <c r="I324" s="68"/>
      <c r="J324" s="68"/>
      <c r="K324" s="723"/>
      <c r="L324" s="723"/>
      <c r="M324" s="723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</row>
    <row r="325" spans="1:47" ht="17.45" customHeight="1">
      <c r="D325" s="68"/>
      <c r="E325" s="729"/>
      <c r="F325" s="916"/>
      <c r="G325" s="565"/>
      <c r="H325" s="729"/>
      <c r="I325" s="729"/>
      <c r="J325" s="751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</row>
    <row r="326" spans="1:47" s="24" customFormat="1" ht="17.45" customHeight="1">
      <c r="A326" s="911"/>
      <c r="D326" s="34"/>
      <c r="E326" s="34"/>
      <c r="F326" s="591"/>
      <c r="G326" s="68"/>
      <c r="H326" s="34"/>
      <c r="I326" s="726"/>
      <c r="J326" s="23"/>
      <c r="K326" s="23"/>
      <c r="L326" s="942"/>
      <c r="M326" s="942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</row>
    <row r="327" spans="1:47" ht="17.45" customHeight="1">
      <c r="D327" s="34"/>
      <c r="E327" s="34"/>
      <c r="F327" s="591"/>
      <c r="G327" s="7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</row>
    <row r="328" spans="1:47" s="24" customFormat="1" ht="17.45" customHeight="1">
      <c r="A328" s="911"/>
      <c r="D328" s="34"/>
      <c r="E328" s="730"/>
      <c r="F328" s="591"/>
      <c r="G328" s="7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</row>
    <row r="329" spans="1:47" ht="17.45" customHeight="1">
      <c r="D329" s="34"/>
      <c r="E329" s="4"/>
      <c r="F329" s="591"/>
      <c r="G329" s="7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</row>
    <row r="330" spans="1:47" s="30" customFormat="1" ht="17.45" customHeight="1">
      <c r="A330" s="911"/>
      <c r="D330" s="34"/>
      <c r="E330" s="4"/>
      <c r="F330" s="591"/>
      <c r="G330" s="7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</row>
    <row r="331" spans="1:47" ht="17.45" customHeight="1">
      <c r="D331" s="68"/>
      <c r="E331" s="752"/>
      <c r="F331" s="921"/>
      <c r="G331" s="7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</row>
    <row r="332" spans="1:47" s="30" customFormat="1" ht="17.45" customHeight="1">
      <c r="A332" s="911"/>
      <c r="D332" s="34"/>
      <c r="E332" s="28"/>
      <c r="F332" s="591"/>
      <c r="G332" s="7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</row>
    <row r="333" spans="1:47" s="30" customFormat="1" ht="17.45" customHeight="1">
      <c r="A333" s="911"/>
      <c r="D333" s="28"/>
      <c r="E333" s="28"/>
      <c r="F333" s="591"/>
      <c r="G333" s="28"/>
      <c r="H333" s="78"/>
      <c r="I333" s="68"/>
      <c r="J333" s="68"/>
      <c r="K333" s="68"/>
      <c r="L333" s="68"/>
      <c r="M333" s="943"/>
      <c r="N333" s="943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</row>
    <row r="334" spans="1:47" s="30" customFormat="1" ht="17.45" customHeight="1">
      <c r="A334" s="911"/>
      <c r="D334" s="28"/>
      <c r="E334" s="470"/>
      <c r="F334" s="591"/>
      <c r="G334" s="691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</row>
    <row r="335" spans="1:47" s="30" customFormat="1" ht="17.45" customHeight="1">
      <c r="A335" s="911"/>
      <c r="D335" s="68"/>
      <c r="E335" s="68"/>
      <c r="F335" s="591"/>
      <c r="G335" s="41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</row>
    <row r="336" spans="1:47" s="30" customFormat="1" ht="17.45" customHeight="1">
      <c r="A336" s="911"/>
      <c r="D336" s="34"/>
      <c r="E336" s="34"/>
      <c r="F336" s="591"/>
      <c r="G336" s="7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</row>
    <row r="337" spans="1:47" s="30" customFormat="1" ht="17.45" customHeight="1">
      <c r="A337" s="911"/>
      <c r="D337" s="34"/>
      <c r="E337" s="4"/>
      <c r="F337" s="591"/>
      <c r="G337" s="7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</row>
    <row r="338" spans="1:47" s="30" customFormat="1" ht="17.45" customHeight="1">
      <c r="A338" s="911"/>
      <c r="D338" s="68"/>
      <c r="E338" s="34"/>
      <c r="F338" s="591"/>
      <c r="G338" s="7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</row>
    <row r="339" spans="1:47" s="30" customFormat="1" ht="17.45" customHeight="1">
      <c r="A339" s="911"/>
      <c r="D339" s="565"/>
      <c r="E339" s="565"/>
      <c r="F339" s="591"/>
      <c r="G339" s="434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</row>
    <row r="340" spans="1:47" s="30" customFormat="1" ht="17.45" customHeight="1">
      <c r="A340" s="911"/>
      <c r="D340" s="565"/>
      <c r="E340" s="565"/>
      <c r="F340" s="591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</row>
    <row r="341" spans="1:47" s="30" customFormat="1" ht="17.45" customHeight="1">
      <c r="A341" s="911"/>
      <c r="D341" s="625"/>
      <c r="E341" s="68"/>
      <c r="F341" s="591"/>
      <c r="G341" s="625"/>
      <c r="H341" s="625"/>
      <c r="I341" s="750"/>
      <c r="J341" s="625"/>
      <c r="K341" s="625"/>
      <c r="L341" s="625"/>
      <c r="M341" s="625"/>
      <c r="N341" s="625"/>
      <c r="O341" s="625"/>
      <c r="P341" s="625"/>
      <c r="Q341" s="625"/>
      <c r="R341" s="625"/>
      <c r="S341" s="625"/>
      <c r="T341" s="944"/>
      <c r="U341" s="944"/>
      <c r="V341" s="625"/>
      <c r="W341" s="625"/>
      <c r="X341" s="68"/>
      <c r="Y341" s="625"/>
      <c r="Z341" s="625"/>
      <c r="AA341" s="753"/>
      <c r="AB341" s="625"/>
      <c r="AC341" s="625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</row>
    <row r="342" spans="1:47" s="30" customFormat="1" ht="17.45" customHeight="1">
      <c r="A342" s="911"/>
      <c r="D342" s="28"/>
      <c r="E342" s="429"/>
      <c r="F342" s="918"/>
      <c r="G342" s="691"/>
      <c r="H342" s="691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</row>
    <row r="343" spans="1:47" s="30" customFormat="1" ht="17.45" customHeight="1">
      <c r="A343" s="911"/>
      <c r="D343" s="28"/>
      <c r="E343" s="28"/>
      <c r="F343" s="591"/>
      <c r="G343" s="691"/>
      <c r="H343" s="691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</row>
    <row r="344" spans="1:47" s="30" customFormat="1" ht="17.45" customHeight="1">
      <c r="A344" s="911"/>
      <c r="D344" s="34"/>
      <c r="E344" s="731"/>
      <c r="F344" s="591"/>
      <c r="G344" s="7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</row>
    <row r="345" spans="1:47" s="30" customFormat="1" ht="17.45" customHeight="1">
      <c r="A345" s="591"/>
      <c r="B345" s="65"/>
      <c r="C345" s="79"/>
      <c r="D345" s="34"/>
      <c r="E345" s="731"/>
      <c r="F345" s="591"/>
      <c r="G345" s="78"/>
      <c r="H345" s="68"/>
      <c r="I345" s="2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</row>
    <row r="346" spans="1:47" s="30" customFormat="1" ht="17.45" customHeight="1">
      <c r="A346" s="911"/>
      <c r="D346" s="68"/>
      <c r="E346" s="68"/>
      <c r="F346" s="591"/>
      <c r="G346" s="7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</row>
    <row r="347" spans="1:47" s="30" customFormat="1" ht="17.45" customHeight="1">
      <c r="A347" s="911"/>
      <c r="D347" s="748"/>
      <c r="E347" s="68"/>
      <c r="F347" s="591"/>
      <c r="G347" s="7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</row>
    <row r="348" spans="1:47" s="30" customFormat="1" ht="17.45" customHeight="1">
      <c r="A348" s="911"/>
      <c r="D348" s="34"/>
      <c r="E348" s="34"/>
      <c r="F348" s="591"/>
      <c r="G348" s="7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</row>
    <row r="349" spans="1:47" s="30" customFormat="1" ht="17.45" customHeight="1">
      <c r="A349" s="911"/>
      <c r="D349" s="34"/>
      <c r="E349" s="4"/>
      <c r="F349" s="591"/>
      <c r="G349" s="7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</row>
    <row r="350" spans="1:47" s="30" customFormat="1" ht="17.45" customHeight="1">
      <c r="A350" s="911"/>
      <c r="D350" s="34"/>
      <c r="E350" s="34"/>
      <c r="F350" s="591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</row>
    <row r="351" spans="1:47" s="30" customFormat="1" ht="17.45" customHeight="1">
      <c r="A351" s="911"/>
      <c r="D351" s="68"/>
      <c r="E351" s="726"/>
      <c r="F351" s="591"/>
      <c r="G351" s="7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</row>
    <row r="352" spans="1:47" s="30" customFormat="1" ht="17.45" customHeight="1">
      <c r="A352" s="911"/>
      <c r="D352" s="34"/>
      <c r="E352" s="726"/>
      <c r="F352" s="591"/>
      <c r="G352" s="7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</row>
    <row r="353" spans="1:47" s="30" customFormat="1" ht="17.45" customHeight="1">
      <c r="A353" s="911"/>
      <c r="D353" s="34"/>
      <c r="E353" s="34"/>
      <c r="F353" s="591"/>
      <c r="G353" s="7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</row>
    <row r="354" spans="1:47" s="30" customFormat="1" ht="17.45" customHeight="1">
      <c r="A354" s="911"/>
      <c r="D354" s="34"/>
      <c r="E354" s="726"/>
      <c r="F354" s="591"/>
      <c r="G354" s="7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</row>
    <row r="355" spans="1:47" s="30" customFormat="1" ht="17.45" customHeight="1">
      <c r="A355" s="911"/>
      <c r="D355" s="34"/>
      <c r="E355" s="4"/>
      <c r="F355" s="591"/>
      <c r="G355" s="7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</row>
    <row r="356" spans="1:47" s="30" customFormat="1" ht="17.45" customHeight="1">
      <c r="A356" s="911"/>
      <c r="D356" s="34"/>
      <c r="E356" s="34"/>
      <c r="F356" s="591"/>
      <c r="G356" s="7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</row>
    <row r="357" spans="1:47" s="30" customFormat="1" ht="17.45" customHeight="1">
      <c r="A357" s="911"/>
      <c r="D357" s="68"/>
      <c r="E357" s="68"/>
      <c r="F357" s="591"/>
      <c r="G357" s="7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</row>
    <row r="358" spans="1:47" s="30" customFormat="1" ht="17.45" customHeight="1">
      <c r="A358" s="911"/>
      <c r="D358" s="34"/>
      <c r="E358" s="726"/>
      <c r="F358" s="591"/>
      <c r="G358" s="7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</row>
    <row r="359" spans="1:47" s="30" customFormat="1" ht="17.45" customHeight="1">
      <c r="A359" s="911"/>
      <c r="D359" s="34"/>
      <c r="E359" s="34"/>
      <c r="F359" s="591"/>
      <c r="G359" s="7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</row>
    <row r="360" spans="1:47" s="30" customFormat="1" ht="17.45" customHeight="1">
      <c r="A360" s="911"/>
      <c r="D360" s="34"/>
      <c r="E360" s="731"/>
      <c r="F360" s="591"/>
      <c r="G360" s="7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</row>
    <row r="361" spans="1:47" s="30" customFormat="1" ht="17.45" customHeight="1">
      <c r="A361" s="591"/>
      <c r="B361" s="65"/>
      <c r="C361" s="79"/>
      <c r="D361" s="34"/>
      <c r="E361" s="731"/>
      <c r="F361" s="591"/>
      <c r="G361" s="7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</row>
    <row r="362" spans="1:47" s="30" customFormat="1" ht="17.45" customHeight="1">
      <c r="A362" s="911"/>
      <c r="D362" s="34"/>
      <c r="E362" s="731"/>
      <c r="F362" s="591"/>
      <c r="G362" s="7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</row>
    <row r="363" spans="1:47" s="30" customFormat="1" ht="17.45" customHeight="1">
      <c r="A363" s="911"/>
      <c r="D363" s="951"/>
      <c r="E363" s="951"/>
      <c r="F363" s="591"/>
      <c r="G363" s="7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</row>
    <row r="364" spans="1:47" s="30" customFormat="1" ht="17.45" customHeight="1">
      <c r="A364" s="911"/>
      <c r="D364" s="34"/>
      <c r="E364" s="731"/>
      <c r="F364" s="591"/>
      <c r="G364" s="7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</row>
    <row r="365" spans="1:47" s="30" customFormat="1" ht="17.45" customHeight="1">
      <c r="A365" s="911"/>
      <c r="D365" s="34"/>
      <c r="E365" s="729"/>
      <c r="F365" s="917"/>
      <c r="G365" s="7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</row>
    <row r="366" spans="1:47" s="30" customFormat="1" ht="17.45" customHeight="1">
      <c r="A366" s="911"/>
      <c r="D366" s="34"/>
      <c r="E366" s="729"/>
      <c r="F366" s="917"/>
      <c r="G366" s="7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</row>
    <row r="367" spans="1:47" s="30" customFormat="1" ht="17.45" customHeight="1">
      <c r="A367" s="911"/>
      <c r="D367" s="34"/>
      <c r="E367" s="729"/>
      <c r="F367" s="917"/>
      <c r="G367" s="7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</row>
    <row r="368" spans="1:47" s="30" customFormat="1" ht="17.45" customHeight="1">
      <c r="A368" s="911"/>
      <c r="D368" s="34"/>
      <c r="E368" s="729"/>
      <c r="F368" s="917"/>
      <c r="G368" s="7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</row>
    <row r="369" spans="1:47" s="30" customFormat="1" ht="17.45" customHeight="1">
      <c r="A369" s="911"/>
      <c r="D369" s="68"/>
      <c r="E369" s="729"/>
      <c r="F369" s="591"/>
      <c r="G369" s="7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</row>
    <row r="370" spans="1:47" s="30" customFormat="1" ht="17.45" customHeight="1">
      <c r="A370" s="911"/>
      <c r="D370" s="68"/>
      <c r="E370" s="729"/>
      <c r="F370" s="917"/>
      <c r="G370" s="7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</row>
    <row r="371" spans="1:47" s="30" customFormat="1" ht="17.45" customHeight="1">
      <c r="A371" s="911"/>
      <c r="D371" s="34"/>
      <c r="E371" s="68"/>
      <c r="F371" s="591"/>
      <c r="G371" s="78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942"/>
      <c r="U371" s="942"/>
      <c r="V371" s="34"/>
      <c r="W371" s="34"/>
      <c r="X371" s="34"/>
      <c r="Y371" s="34"/>
      <c r="Z371" s="34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</row>
    <row r="372" spans="1:47" s="30" customFormat="1" ht="17.45" customHeight="1">
      <c r="A372" s="911"/>
      <c r="D372" s="726"/>
      <c r="E372" s="726"/>
      <c r="F372" s="591"/>
      <c r="G372" s="7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</row>
    <row r="373" spans="1:47" s="30" customFormat="1" ht="17.45" customHeight="1">
      <c r="A373" s="911"/>
      <c r="D373" s="34"/>
      <c r="E373" s="731"/>
      <c r="F373" s="591"/>
      <c r="G373" s="7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</row>
    <row r="374" spans="1:47" s="30" customFormat="1" ht="17.45" customHeight="1">
      <c r="A374" s="591"/>
      <c r="B374" s="65"/>
      <c r="C374" s="79"/>
      <c r="D374" s="34"/>
      <c r="E374" s="731"/>
      <c r="F374" s="591"/>
      <c r="G374" s="7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</row>
    <row r="375" spans="1:47" s="30" customFormat="1" ht="17.45" customHeight="1">
      <c r="A375" s="911"/>
      <c r="D375" s="726"/>
      <c r="E375" s="726"/>
      <c r="F375" s="591"/>
      <c r="G375" s="691"/>
      <c r="H375" s="691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</row>
    <row r="376" spans="1:47" s="30" customFormat="1" ht="17.45" customHeight="1">
      <c r="A376" s="911"/>
      <c r="D376" s="68"/>
      <c r="E376" s="732"/>
      <c r="F376" s="591"/>
      <c r="G376" s="691"/>
      <c r="H376" s="691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</row>
    <row r="377" spans="1:47" s="30" customFormat="1" ht="17.45" customHeight="1">
      <c r="A377" s="911"/>
      <c r="D377" s="68"/>
      <c r="E377" s="733"/>
      <c r="F377" s="591"/>
      <c r="G377" s="691"/>
      <c r="H377" s="691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</row>
    <row r="378" spans="1:47" s="30" customFormat="1" ht="17.45" customHeight="1">
      <c r="A378" s="911"/>
      <c r="D378" s="733"/>
      <c r="E378" s="732"/>
      <c r="F378" s="591"/>
      <c r="G378" s="691"/>
      <c r="H378" s="691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</row>
    <row r="379" spans="1:47" s="30" customFormat="1" ht="17.45" customHeight="1">
      <c r="A379" s="911"/>
      <c r="D379" s="733"/>
      <c r="E379" s="732"/>
      <c r="F379" s="591"/>
      <c r="G379" s="691"/>
      <c r="H379" s="691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</row>
    <row r="380" spans="1:47" s="30" customFormat="1" ht="17.45" customHeight="1">
      <c r="A380" s="911"/>
      <c r="D380" s="28"/>
      <c r="E380" s="748"/>
      <c r="F380" s="591"/>
      <c r="G380" s="691"/>
      <c r="H380" s="691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</row>
    <row r="381" spans="1:47" s="30" customFormat="1" ht="17.45" customHeight="1">
      <c r="A381" s="911"/>
      <c r="D381" s="733"/>
      <c r="E381" s="732"/>
      <c r="F381" s="591"/>
      <c r="G381" s="691"/>
      <c r="H381" s="691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</row>
    <row r="382" spans="1:47" s="30" customFormat="1" ht="17.45" customHeight="1">
      <c r="A382" s="911"/>
      <c r="D382" s="565"/>
      <c r="E382" s="565"/>
      <c r="F382" s="591"/>
      <c r="G382" s="565"/>
      <c r="H382" s="565"/>
      <c r="I382" s="565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</row>
    <row r="383" spans="1:47" s="30" customFormat="1" ht="17.45" customHeight="1">
      <c r="A383" s="911"/>
      <c r="D383" s="28"/>
      <c r="E383" s="733"/>
      <c r="F383" s="591"/>
      <c r="G383" s="691"/>
      <c r="H383" s="691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</row>
    <row r="384" spans="1:47" s="30" customFormat="1" ht="17.45" customHeight="1">
      <c r="A384" s="911"/>
      <c r="D384" s="28"/>
      <c r="E384" s="733"/>
      <c r="F384" s="591"/>
      <c r="G384" s="691"/>
      <c r="H384" s="691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</row>
    <row r="385" spans="1:47" s="30" customFormat="1" ht="17.45" customHeight="1">
      <c r="A385" s="911"/>
      <c r="D385" s="23"/>
      <c r="E385" s="733"/>
      <c r="F385" s="591"/>
      <c r="G385" s="691"/>
      <c r="H385" s="691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</row>
    <row r="386" spans="1:47" s="30" customFormat="1" ht="17.45" customHeight="1">
      <c r="A386" s="911"/>
      <c r="D386" s="23"/>
      <c r="E386" s="28"/>
      <c r="F386" s="591"/>
      <c r="G386" s="691"/>
      <c r="H386" s="691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</row>
    <row r="387" spans="1:47" s="30" customFormat="1" ht="17.45" customHeight="1">
      <c r="A387" s="911"/>
      <c r="D387" s="23"/>
      <c r="E387" s="733"/>
      <c r="F387" s="591"/>
      <c r="G387" s="691"/>
      <c r="H387" s="691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</row>
    <row r="388" spans="1:47" s="30" customFormat="1" ht="17.45" customHeight="1">
      <c r="A388" s="911"/>
      <c r="D388" s="23"/>
      <c r="E388" s="733"/>
      <c r="F388" s="591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</row>
    <row r="389" spans="1:47" s="30" customFormat="1" ht="17.45" customHeight="1">
      <c r="A389" s="911"/>
      <c r="D389" s="68"/>
      <c r="E389" s="68"/>
      <c r="F389" s="591"/>
      <c r="G389" s="68"/>
      <c r="H389" s="691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</row>
    <row r="390" spans="1:47" s="30" customFormat="1" ht="17.45" customHeight="1">
      <c r="A390" s="911"/>
      <c r="D390" s="565"/>
      <c r="E390" s="565"/>
      <c r="F390" s="591"/>
      <c r="G390" s="434"/>
      <c r="H390" s="565"/>
      <c r="I390" s="565"/>
      <c r="J390" s="565"/>
      <c r="K390" s="565"/>
      <c r="L390" s="565"/>
      <c r="M390" s="565"/>
      <c r="N390" s="565"/>
      <c r="O390" s="68"/>
      <c r="P390" s="68"/>
      <c r="Q390" s="68"/>
      <c r="R390" s="565"/>
      <c r="S390" s="434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</row>
    <row r="391" spans="1:47" s="30" customFormat="1" ht="17.45" customHeight="1">
      <c r="A391" s="911"/>
      <c r="D391" s="691"/>
      <c r="E391" s="434"/>
      <c r="F391" s="591"/>
      <c r="G391" s="691"/>
      <c r="H391" s="691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</row>
    <row r="392" spans="1:47" s="30" customFormat="1" ht="17.45" customHeight="1">
      <c r="A392" s="911"/>
      <c r="D392" s="23"/>
      <c r="E392" s="68"/>
      <c r="F392" s="591"/>
      <c r="G392" s="68"/>
      <c r="H392" s="68"/>
      <c r="I392" s="68"/>
      <c r="J392" s="943"/>
      <c r="K392" s="943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</row>
    <row r="393" spans="1:47" s="30" customFormat="1" ht="17.45" customHeight="1">
      <c r="A393" s="911"/>
      <c r="D393" s="28"/>
      <c r="E393" s="470"/>
      <c r="F393" s="591"/>
      <c r="G393" s="691"/>
      <c r="H393" s="691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</row>
    <row r="394" spans="1:47" s="30" customFormat="1" ht="17.45" customHeight="1">
      <c r="A394" s="911"/>
      <c r="D394" s="68"/>
      <c r="E394" s="734"/>
      <c r="F394" s="916"/>
      <c r="G394" s="691"/>
      <c r="H394" s="691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</row>
    <row r="395" spans="1:47" s="30" customFormat="1" ht="17.45" customHeight="1">
      <c r="A395" s="911"/>
      <c r="D395" s="68"/>
      <c r="E395" s="23"/>
      <c r="F395" s="916"/>
      <c r="G395" s="691"/>
      <c r="H395" s="691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</row>
    <row r="396" spans="1:47" s="30" customFormat="1" ht="17.45" customHeight="1">
      <c r="A396" s="911"/>
      <c r="D396" s="68"/>
      <c r="E396" s="23"/>
      <c r="F396" s="916"/>
      <c r="G396" s="691"/>
      <c r="H396" s="691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</row>
    <row r="397" spans="1:47" s="30" customFormat="1" ht="17.45" customHeight="1">
      <c r="A397" s="911"/>
      <c r="D397" s="28"/>
      <c r="E397" s="470"/>
      <c r="F397" s="591"/>
      <c r="G397" s="691"/>
      <c r="H397" s="691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</row>
    <row r="398" spans="1:47" s="30" customFormat="1" ht="17.45" customHeight="1">
      <c r="A398" s="911"/>
      <c r="D398" s="28"/>
      <c r="E398" s="470"/>
      <c r="F398" s="591"/>
      <c r="G398" s="691"/>
      <c r="H398" s="691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</row>
    <row r="399" spans="1:47" s="30" customFormat="1" ht="17.45" customHeight="1">
      <c r="A399" s="911"/>
      <c r="D399" s="34"/>
      <c r="E399" s="731"/>
      <c r="F399" s="591"/>
      <c r="G399" s="7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</row>
    <row r="400" spans="1:47" s="30" customFormat="1" ht="17.45" customHeight="1">
      <c r="A400" s="591"/>
      <c r="B400" s="65"/>
      <c r="C400" s="79"/>
      <c r="D400" s="34"/>
      <c r="E400" s="731"/>
      <c r="F400" s="591"/>
      <c r="G400" s="78"/>
      <c r="H400" s="351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</row>
    <row r="401" spans="1:47" s="30" customFormat="1" ht="17.45" customHeight="1">
      <c r="A401" s="911"/>
      <c r="D401" s="68"/>
      <c r="E401" s="4"/>
      <c r="F401" s="591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</row>
    <row r="402" spans="1:47" s="30" customFormat="1" ht="17.45" customHeight="1">
      <c r="A402" s="911"/>
      <c r="D402" s="434"/>
      <c r="E402" s="4"/>
      <c r="F402" s="591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</row>
    <row r="403" spans="1:47" s="30" customFormat="1" ht="17.45" customHeight="1">
      <c r="A403" s="911"/>
      <c r="D403" s="34"/>
      <c r="E403" s="4"/>
      <c r="F403" s="591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</row>
    <row r="404" spans="1:47" s="30" customFormat="1" ht="17.45" customHeight="1">
      <c r="A404" s="911"/>
      <c r="D404" s="68"/>
      <c r="E404" s="565"/>
      <c r="F404" s="591"/>
      <c r="G404" s="34"/>
      <c r="H404" s="68"/>
      <c r="I404" s="68"/>
      <c r="J404" s="68"/>
      <c r="K404" s="68"/>
      <c r="L404" s="754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</row>
    <row r="405" spans="1:47" s="30" customFormat="1" ht="17.45" customHeight="1">
      <c r="A405" s="911"/>
      <c r="D405" s="68"/>
      <c r="E405" s="68"/>
      <c r="F405" s="591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</row>
    <row r="406" spans="1:47" s="30" customFormat="1" ht="17.45" customHeight="1">
      <c r="A406" s="911"/>
      <c r="D406" s="34"/>
      <c r="E406" s="34"/>
      <c r="F406" s="591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</row>
    <row r="407" spans="1:47" s="30" customFormat="1" ht="17.45" customHeight="1">
      <c r="A407" s="911"/>
      <c r="D407" s="434"/>
      <c r="E407" s="755"/>
      <c r="F407" s="591"/>
      <c r="G407" s="7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</row>
    <row r="408" spans="1:47" s="30" customFormat="1" ht="17.45" customHeight="1">
      <c r="A408" s="911"/>
      <c r="D408" s="735"/>
      <c r="E408" s="755"/>
      <c r="F408" s="591"/>
      <c r="G408" s="7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</row>
    <row r="409" spans="1:47" s="30" customFormat="1" ht="17.45" customHeight="1">
      <c r="A409" s="911"/>
      <c r="D409" s="68"/>
      <c r="E409" s="755"/>
      <c r="F409" s="591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</row>
    <row r="410" spans="1:47" s="30" customFormat="1" ht="17.45" customHeight="1">
      <c r="A410" s="911"/>
      <c r="D410" s="565"/>
      <c r="E410" s="756"/>
      <c r="F410" s="591"/>
      <c r="G410" s="7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</row>
    <row r="411" spans="1:47" s="30" customFormat="1" ht="17.45" customHeight="1">
      <c r="A411" s="911"/>
      <c r="D411" s="34"/>
      <c r="E411" s="4"/>
      <c r="F411" s="591"/>
      <c r="G411" s="740"/>
      <c r="H411" s="356"/>
      <c r="I411" s="356"/>
      <c r="J411" s="356"/>
      <c r="K411" s="356"/>
      <c r="L411" s="356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</row>
    <row r="412" spans="1:47" s="30" customFormat="1" ht="17.45" customHeight="1">
      <c r="A412" s="911"/>
      <c r="D412" s="740"/>
      <c r="E412" s="565"/>
      <c r="F412" s="916"/>
      <c r="G412" s="68"/>
      <c r="H412" s="356"/>
      <c r="I412" s="356"/>
      <c r="J412" s="356"/>
      <c r="K412" s="356"/>
      <c r="L412" s="356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</row>
    <row r="413" spans="1:47" s="30" customFormat="1" ht="17.45" customHeight="1">
      <c r="A413" s="911"/>
      <c r="D413" s="68"/>
      <c r="E413" s="68"/>
      <c r="F413" s="591"/>
      <c r="G413" s="68"/>
      <c r="H413" s="68"/>
      <c r="I413" s="227"/>
      <c r="J413" s="68"/>
      <c r="K413" s="68"/>
      <c r="L413" s="68"/>
      <c r="M413" s="217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</row>
    <row r="414" spans="1:47" s="30" customFormat="1" ht="17.45" customHeight="1">
      <c r="A414" s="911"/>
      <c r="D414" s="757"/>
      <c r="E414" s="758"/>
      <c r="F414" s="918"/>
      <c r="G414" s="740"/>
      <c r="H414" s="356"/>
      <c r="I414" s="356"/>
      <c r="J414" s="356"/>
      <c r="K414" s="356"/>
      <c r="L414" s="356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</row>
    <row r="415" spans="1:47" s="30" customFormat="1" ht="17.45" customHeight="1">
      <c r="A415" s="911"/>
      <c r="D415" s="757"/>
      <c r="E415" s="758"/>
      <c r="F415" s="918"/>
      <c r="G415" s="740"/>
      <c r="H415" s="356"/>
      <c r="I415" s="356"/>
      <c r="J415" s="356"/>
      <c r="K415" s="356"/>
      <c r="L415" s="356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</row>
    <row r="416" spans="1:47" s="30" customFormat="1" ht="17.45" customHeight="1">
      <c r="A416" s="911"/>
      <c r="D416" s="68"/>
      <c r="E416" s="718"/>
      <c r="F416" s="918"/>
      <c r="G416" s="740"/>
      <c r="H416" s="356"/>
      <c r="I416" s="356"/>
      <c r="J416" s="356"/>
      <c r="K416" s="356"/>
      <c r="L416" s="356"/>
      <c r="M416" s="356"/>
      <c r="N416" s="356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</row>
    <row r="417" spans="1:47" s="30" customFormat="1" ht="17.45" customHeight="1">
      <c r="A417" s="911"/>
      <c r="D417" s="34"/>
      <c r="E417" s="68"/>
      <c r="F417" s="591"/>
      <c r="G417" s="7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</row>
    <row r="418" spans="1:47" s="30" customFormat="1" ht="17.45" customHeight="1">
      <c r="A418" s="911"/>
      <c r="D418" s="34"/>
      <c r="E418" s="4"/>
      <c r="F418" s="591"/>
      <c r="G418" s="7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</row>
    <row r="419" spans="1:47" s="30" customFormat="1" ht="17.45" customHeight="1">
      <c r="A419" s="911"/>
      <c r="D419" s="565"/>
      <c r="E419" s="565"/>
      <c r="F419" s="591"/>
      <c r="G419" s="565"/>
      <c r="H419" s="565"/>
      <c r="I419" s="68"/>
      <c r="J419" s="565"/>
      <c r="K419" s="68"/>
      <c r="L419" s="565"/>
      <c r="M419" s="565"/>
      <c r="N419" s="565"/>
      <c r="O419" s="565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</row>
    <row r="420" spans="1:47" s="30" customFormat="1" ht="17.45" customHeight="1">
      <c r="A420" s="911"/>
      <c r="D420" s="28"/>
      <c r="E420" s="28"/>
      <c r="F420" s="591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</row>
    <row r="421" spans="1:47" s="30" customFormat="1" ht="17.45" customHeight="1">
      <c r="A421" s="911"/>
      <c r="D421" s="68"/>
      <c r="E421" s="68"/>
      <c r="F421" s="591"/>
      <c r="G421" s="7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</row>
    <row r="422" spans="1:47" s="30" customFormat="1" ht="17.45" customHeight="1">
      <c r="A422" s="911"/>
      <c r="D422" s="34"/>
      <c r="E422" s="731"/>
      <c r="F422" s="591"/>
      <c r="G422" s="7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</row>
    <row r="423" spans="1:47" s="30" customFormat="1" ht="17.45" customHeight="1">
      <c r="A423" s="591"/>
      <c r="B423" s="65"/>
      <c r="C423" s="79"/>
      <c r="D423" s="34"/>
      <c r="E423" s="731"/>
      <c r="F423" s="591"/>
      <c r="G423" s="7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</row>
    <row r="424" spans="1:47" s="30" customFormat="1" ht="17.45" customHeight="1">
      <c r="A424" s="911"/>
      <c r="D424" s="68"/>
      <c r="E424" s="68"/>
      <c r="F424" s="591"/>
      <c r="G424" s="23"/>
      <c r="H424" s="23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</row>
    <row r="425" spans="1:47" s="30" customFormat="1" ht="17.45" customHeight="1">
      <c r="A425" s="911"/>
      <c r="D425" s="68"/>
      <c r="E425" s="68"/>
      <c r="F425" s="591"/>
      <c r="G425" s="23"/>
      <c r="H425" s="23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</row>
    <row r="426" spans="1:47" s="30" customFormat="1" ht="17.45" customHeight="1">
      <c r="A426" s="911"/>
      <c r="D426" s="565"/>
      <c r="E426" s="429"/>
      <c r="F426" s="918"/>
      <c r="G426" s="429"/>
      <c r="H426" s="429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</row>
    <row r="427" spans="1:47" s="30" customFormat="1" ht="17.45" customHeight="1">
      <c r="A427" s="911"/>
      <c r="D427" s="68"/>
      <c r="E427" s="429"/>
      <c r="F427" s="918"/>
      <c r="G427" s="429"/>
      <c r="H427" s="429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</row>
    <row r="428" spans="1:47" s="30" customFormat="1" ht="17.45" customHeight="1">
      <c r="A428" s="911"/>
      <c r="D428" s="68"/>
      <c r="E428" s="68"/>
      <c r="F428" s="591"/>
      <c r="G428" s="691"/>
      <c r="H428" s="691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</row>
    <row r="429" spans="1:47" s="30" customFormat="1" ht="17.45" customHeight="1">
      <c r="A429" s="911"/>
      <c r="D429" s="691"/>
      <c r="E429" s="691"/>
      <c r="F429" s="918"/>
      <c r="G429" s="691"/>
      <c r="H429" s="691"/>
      <c r="I429" s="691"/>
      <c r="J429" s="691"/>
      <c r="K429" s="691"/>
      <c r="L429" s="691"/>
      <c r="M429" s="691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</row>
    <row r="430" spans="1:47" s="30" customFormat="1" ht="17.45" customHeight="1">
      <c r="A430" s="911"/>
      <c r="D430" s="736"/>
      <c r="E430" s="7"/>
      <c r="F430" s="919"/>
      <c r="G430" s="7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</row>
    <row r="431" spans="1:47" s="30" customFormat="1" ht="17.45" customHeight="1">
      <c r="A431" s="911"/>
      <c r="D431" s="759"/>
      <c r="E431" s="744"/>
      <c r="F431" s="918"/>
      <c r="G431" s="7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</row>
    <row r="432" spans="1:47" s="30" customFormat="1" ht="17.45" customHeight="1">
      <c r="A432" s="911"/>
      <c r="D432" s="434"/>
      <c r="E432" s="744"/>
      <c r="F432" s="918"/>
      <c r="G432" s="78"/>
      <c r="H432" s="78"/>
      <c r="I432" s="78"/>
      <c r="J432" s="78"/>
      <c r="K432" s="78"/>
      <c r="L432" s="78"/>
      <c r="M432" s="78"/>
      <c r="N432" s="726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</row>
    <row r="433" spans="1:47" s="30" customFormat="1" ht="17.45" customHeight="1">
      <c r="A433" s="911"/>
      <c r="D433" s="565"/>
      <c r="E433" s="565"/>
      <c r="F433" s="591"/>
      <c r="G433" s="565"/>
      <c r="H433" s="565"/>
      <c r="I433" s="565"/>
      <c r="J433" s="565"/>
      <c r="K433" s="565"/>
      <c r="L433" s="565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</row>
    <row r="434" spans="1:47" s="30" customFormat="1" ht="17.45" customHeight="1">
      <c r="A434" s="911"/>
      <c r="D434" s="68"/>
      <c r="E434" s="68"/>
      <c r="F434" s="591"/>
      <c r="G434" s="78"/>
      <c r="H434" s="565"/>
      <c r="I434" s="434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</row>
    <row r="435" spans="1:47" s="30" customFormat="1" ht="17.45" customHeight="1">
      <c r="A435" s="911"/>
      <c r="D435" s="34"/>
      <c r="E435" s="34"/>
      <c r="F435" s="591"/>
      <c r="G435" s="7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</row>
    <row r="436" spans="1:47" s="30" customFormat="1" ht="17.45" customHeight="1">
      <c r="A436" s="911"/>
      <c r="D436" s="68"/>
      <c r="E436" s="4"/>
      <c r="F436" s="591"/>
      <c r="G436" s="760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</row>
    <row r="437" spans="1:47" s="30" customFormat="1" ht="17.45" customHeight="1">
      <c r="A437" s="911"/>
      <c r="D437" s="68"/>
      <c r="E437" s="68"/>
      <c r="F437" s="591"/>
      <c r="G437" s="7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</row>
    <row r="438" spans="1:47" s="30" customFormat="1" ht="17.45" customHeight="1">
      <c r="A438" s="911"/>
      <c r="D438" s="34"/>
      <c r="E438" s="68"/>
      <c r="F438" s="591"/>
      <c r="G438" s="7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</row>
    <row r="439" spans="1:47" s="30" customFormat="1" ht="17.45" customHeight="1">
      <c r="A439" s="911"/>
      <c r="D439" s="68"/>
      <c r="E439" s="761"/>
      <c r="F439" s="917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</row>
    <row r="440" spans="1:47" s="30" customFormat="1" ht="17.45" customHeight="1">
      <c r="A440" s="911"/>
      <c r="D440" s="744"/>
      <c r="E440" s="744"/>
      <c r="F440" s="591"/>
      <c r="G440" s="762"/>
      <c r="H440" s="762"/>
      <c r="I440" s="762"/>
      <c r="J440" s="762"/>
      <c r="K440" s="762"/>
      <c r="L440" s="356"/>
      <c r="M440" s="68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</row>
    <row r="441" spans="1:47" s="30" customFormat="1" ht="17.45" customHeight="1">
      <c r="A441" s="911"/>
      <c r="D441" s="34"/>
      <c r="E441" s="737"/>
      <c r="F441" s="922"/>
      <c r="G441" s="737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</row>
    <row r="442" spans="1:47">
      <c r="D442" s="68"/>
      <c r="E442" s="737"/>
      <c r="F442" s="922"/>
      <c r="G442" s="737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</row>
    <row r="443" spans="1:47" ht="18" customHeight="1" thickBot="1">
      <c r="A443" s="913"/>
      <c r="B443" s="2"/>
      <c r="C443" s="721" t="e">
        <f>(#REF!+I36+I55+I87+I109+I132+I148+I162+I188+I211+I230)</f>
        <v>#REF!</v>
      </c>
      <c r="D443" s="755"/>
      <c r="E443" s="961"/>
      <c r="F443" s="961"/>
      <c r="G443" s="763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</row>
    <row r="444" spans="1:47" ht="27" thickBot="1">
      <c r="A444" s="913"/>
      <c r="B444" s="46" t="s">
        <v>623</v>
      </c>
      <c r="C444" s="720"/>
      <c r="D444" s="764"/>
      <c r="E444" s="765"/>
      <c r="F444" s="923"/>
      <c r="G444" s="766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</row>
    <row r="445" spans="1:47">
      <c r="D445" s="68"/>
      <c r="E445" s="68"/>
      <c r="F445" s="591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</row>
    <row r="446" spans="1:47">
      <c r="D446" s="68"/>
      <c r="E446" s="68"/>
      <c r="F446" s="591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</row>
    <row r="447" spans="1:47">
      <c r="D447" s="68"/>
      <c r="E447" s="68"/>
      <c r="F447" s="591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</row>
    <row r="448" spans="1:47">
      <c r="D448" s="68"/>
      <c r="E448" s="68"/>
      <c r="F448" s="591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</row>
    <row r="449" spans="4:47">
      <c r="D449" s="68"/>
      <c r="E449" s="68"/>
      <c r="F449" s="591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</row>
    <row r="450" spans="4:47">
      <c r="D450" s="68"/>
      <c r="E450" s="68"/>
      <c r="F450" s="591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</row>
    <row r="451" spans="4:47">
      <c r="D451" s="68"/>
      <c r="E451" s="68"/>
      <c r="F451" s="591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</row>
    <row r="452" spans="4:47">
      <c r="D452" s="68"/>
      <c r="E452" s="68"/>
      <c r="F452" s="591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</row>
    <row r="453" spans="4:47">
      <c r="D453" s="68"/>
      <c r="E453" s="68"/>
      <c r="F453" s="591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</row>
    <row r="454" spans="4:47">
      <c r="D454" s="68"/>
      <c r="E454" s="68"/>
      <c r="F454" s="591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</row>
    <row r="455" spans="4:47">
      <c r="D455" s="68"/>
      <c r="E455" s="68"/>
      <c r="F455" s="591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</row>
    <row r="456" spans="4:47">
      <c r="D456" s="68"/>
      <c r="E456" s="68"/>
      <c r="F456" s="591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</row>
    <row r="457" spans="4:47">
      <c r="D457" s="68"/>
      <c r="E457" s="68"/>
      <c r="F457" s="591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</row>
    <row r="458" spans="4:47">
      <c r="D458" s="68"/>
      <c r="E458" s="68"/>
      <c r="F458" s="591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</row>
    <row r="459" spans="4:47">
      <c r="D459" s="68"/>
      <c r="E459" s="68"/>
      <c r="F459" s="591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</row>
    <row r="460" spans="4:47">
      <c r="D460" s="68"/>
      <c r="E460" s="68"/>
      <c r="F460" s="591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</row>
    <row r="461" spans="4:47">
      <c r="D461" s="68"/>
      <c r="E461" s="68"/>
      <c r="F461" s="591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</row>
    <row r="462" spans="4:47">
      <c r="D462" s="68"/>
      <c r="E462" s="68"/>
      <c r="F462" s="591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</row>
    <row r="463" spans="4:47">
      <c r="D463" s="68"/>
      <c r="E463" s="68"/>
      <c r="F463" s="591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</row>
  </sheetData>
  <sortState ref="B274:R295">
    <sortCondition ref="B274"/>
  </sortState>
  <mergeCells count="54">
    <mergeCell ref="B1:C1"/>
    <mergeCell ref="A4:A15"/>
    <mergeCell ref="A90:A107"/>
    <mergeCell ref="A19:A34"/>
    <mergeCell ref="A38:A53"/>
    <mergeCell ref="A58:A82"/>
    <mergeCell ref="E443:F443"/>
    <mergeCell ref="D363:E363"/>
    <mergeCell ref="F134:F147"/>
    <mergeCell ref="F151:F161"/>
    <mergeCell ref="J392:K392"/>
    <mergeCell ref="E317:F317"/>
    <mergeCell ref="F190:F210"/>
    <mergeCell ref="F164:F187"/>
    <mergeCell ref="F213:F229"/>
    <mergeCell ref="C233:D233"/>
    <mergeCell ref="A151:A160"/>
    <mergeCell ref="E249:F249"/>
    <mergeCell ref="F38:F54"/>
    <mergeCell ref="F19:F34"/>
    <mergeCell ref="A164:A186"/>
    <mergeCell ref="F111:F131"/>
    <mergeCell ref="A111:A130"/>
    <mergeCell ref="A213:A228"/>
    <mergeCell ref="A134:A147"/>
    <mergeCell ref="A190:A209"/>
    <mergeCell ref="F58:F86"/>
    <mergeCell ref="F90:F108"/>
    <mergeCell ref="AD272:AE272"/>
    <mergeCell ref="K246:L246"/>
    <mergeCell ref="L272:M272"/>
    <mergeCell ref="L243:M243"/>
    <mergeCell ref="S101:T101"/>
    <mergeCell ref="AA272:AB272"/>
    <mergeCell ref="K91:L91"/>
    <mergeCell ref="J102:K102"/>
    <mergeCell ref="AA243:AB243"/>
    <mergeCell ref="J305:L305"/>
    <mergeCell ref="L281:M281"/>
    <mergeCell ref="I280:J280"/>
    <mergeCell ref="J281:K281"/>
    <mergeCell ref="H262:I262"/>
    <mergeCell ref="B232:B233"/>
    <mergeCell ref="T371:U371"/>
    <mergeCell ref="L326:M326"/>
    <mergeCell ref="M333:N333"/>
    <mergeCell ref="T341:U341"/>
    <mergeCell ref="H305:I305"/>
    <mergeCell ref="F4:F16"/>
    <mergeCell ref="G234:H234"/>
    <mergeCell ref="H233:I233"/>
    <mergeCell ref="G1:H1"/>
    <mergeCell ref="D1:F1"/>
    <mergeCell ref="F232:G233"/>
  </mergeCells>
  <pageMargins left="0.23622047244094491" right="0.23622047244094491" top="0" bottom="0" header="0" footer="0"/>
  <pageSetup paperSize="8" scale="2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topLeftCell="A3" zoomScale="70" zoomScaleNormal="70" workbookViewId="0">
      <selection activeCell="J7" sqref="J7"/>
    </sheetView>
  </sheetViews>
  <sheetFormatPr defaultRowHeight="15"/>
  <cols>
    <col min="1" max="1" width="4" customWidth="1"/>
    <col min="2" max="2" width="20.140625" customWidth="1"/>
    <col min="3" max="3" width="4.28515625" customWidth="1"/>
    <col min="4" max="4" width="20.140625" customWidth="1"/>
    <col min="5" max="5" width="4.28515625" customWidth="1"/>
    <col min="6" max="6" width="20.140625" customWidth="1"/>
    <col min="7" max="7" width="4.28515625" customWidth="1"/>
    <col min="8" max="8" width="20.140625" customWidth="1"/>
    <col min="10" max="10" width="17.7109375" customWidth="1"/>
    <col min="11" max="11" width="9.140625" style="563"/>
    <col min="12" max="12" width="16.85546875" style="563" customWidth="1"/>
    <col min="13" max="14" width="9.140625" style="563"/>
  </cols>
  <sheetData>
    <row r="1" spans="1:15" ht="15.75" thickBot="1">
      <c r="A1" s="563"/>
      <c r="B1" s="587" t="s">
        <v>1556</v>
      </c>
      <c r="C1" s="68"/>
      <c r="D1" s="334">
        <v>44143</v>
      </c>
      <c r="E1" s="68"/>
      <c r="F1" s="563"/>
      <c r="G1" s="68"/>
      <c r="H1" s="563"/>
      <c r="I1" s="563"/>
      <c r="J1" s="563"/>
      <c r="O1" s="563"/>
    </row>
    <row r="2" spans="1:15" ht="15.75" thickBot="1">
      <c r="A2" s="234"/>
      <c r="B2" s="588"/>
      <c r="C2" s="589"/>
      <c r="D2" s="588"/>
      <c r="E2" s="589"/>
      <c r="F2" s="588"/>
      <c r="G2" s="589"/>
      <c r="H2" s="588"/>
      <c r="I2" s="588"/>
      <c r="J2" s="588"/>
      <c r="K2" s="588"/>
      <c r="L2" s="588"/>
      <c r="M2" s="588"/>
      <c r="N2" s="588"/>
      <c r="O2" s="590"/>
    </row>
    <row r="3" spans="1:15" ht="19.5">
      <c r="A3" s="236"/>
      <c r="B3" s="1227" t="s">
        <v>1557</v>
      </c>
      <c r="C3" s="591"/>
      <c r="D3" s="1227" t="s">
        <v>1558</v>
      </c>
      <c r="E3" s="591"/>
      <c r="F3" s="1227" t="s">
        <v>1559</v>
      </c>
      <c r="G3" s="591"/>
      <c r="H3" s="1227" t="s">
        <v>1560</v>
      </c>
      <c r="I3" s="12"/>
      <c r="J3" s="1229" t="s">
        <v>1595</v>
      </c>
      <c r="K3" s="650"/>
      <c r="L3" s="1226" t="s">
        <v>1612</v>
      </c>
      <c r="M3" s="651"/>
      <c r="N3" s="651"/>
      <c r="O3" s="592"/>
    </row>
    <row r="4" spans="1:15" ht="30.75" customHeight="1" thickBot="1">
      <c r="A4" s="236"/>
      <c r="B4" s="1228"/>
      <c r="C4" s="593"/>
      <c r="D4" s="1228"/>
      <c r="E4" s="593"/>
      <c r="F4" s="1228"/>
      <c r="G4" s="593"/>
      <c r="H4" s="1228"/>
      <c r="I4" s="12"/>
      <c r="J4" s="1229"/>
      <c r="K4" s="650"/>
      <c r="L4" s="1226"/>
      <c r="M4" s="651"/>
      <c r="N4" s="651"/>
      <c r="O4" s="592"/>
    </row>
    <row r="5" spans="1:15">
      <c r="A5" s="236"/>
      <c r="B5" s="12"/>
      <c r="C5" s="68"/>
      <c r="D5" s="12"/>
      <c r="E5" s="68"/>
      <c r="F5" s="12"/>
      <c r="G5" s="68"/>
      <c r="H5" s="12"/>
      <c r="I5" s="12"/>
      <c r="J5" s="12"/>
      <c r="K5" s="12"/>
      <c r="L5" s="12"/>
      <c r="M5" s="12"/>
      <c r="N5" s="12"/>
      <c r="O5" s="592"/>
    </row>
    <row r="6" spans="1:15" ht="15.75">
      <c r="A6" s="594">
        <v>1</v>
      </c>
      <c r="B6" s="595" t="s">
        <v>1517</v>
      </c>
      <c r="C6" s="596">
        <v>1</v>
      </c>
      <c r="D6" s="597" t="s">
        <v>1180</v>
      </c>
      <c r="E6" s="598">
        <v>1</v>
      </c>
      <c r="F6" s="599" t="s">
        <v>1301</v>
      </c>
      <c r="G6" s="598">
        <v>1</v>
      </c>
      <c r="H6" s="282" t="s">
        <v>1543</v>
      </c>
      <c r="I6" s="642">
        <v>1</v>
      </c>
      <c r="J6" s="576" t="s">
        <v>1596</v>
      </c>
      <c r="K6" s="652">
        <v>1</v>
      </c>
      <c r="L6" s="68" t="s">
        <v>1611</v>
      </c>
      <c r="M6" s="12"/>
      <c r="N6" s="12"/>
      <c r="O6" s="600"/>
    </row>
    <row r="7" spans="1:15" ht="15.75">
      <c r="A7" s="594"/>
      <c r="B7" s="12"/>
      <c r="C7" s="596">
        <v>1</v>
      </c>
      <c r="D7" s="601" t="s">
        <v>1294</v>
      </c>
      <c r="E7" s="602">
        <v>1</v>
      </c>
      <c r="F7" s="599" t="s">
        <v>1328</v>
      </c>
      <c r="G7" s="598">
        <v>1</v>
      </c>
      <c r="H7" s="459" t="s">
        <v>1555</v>
      </c>
      <c r="I7" s="642">
        <v>1</v>
      </c>
      <c r="J7" s="68" t="s">
        <v>1628</v>
      </c>
      <c r="K7" s="12"/>
      <c r="L7" s="12"/>
      <c r="M7" s="12"/>
      <c r="N7" s="12"/>
      <c r="O7" s="592"/>
    </row>
    <row r="8" spans="1:15">
      <c r="A8" s="594"/>
      <c r="B8" s="12"/>
      <c r="C8" s="596">
        <v>1</v>
      </c>
      <c r="D8" s="603" t="s">
        <v>1300</v>
      </c>
      <c r="E8" s="602">
        <v>1</v>
      </c>
      <c r="F8" s="604" t="s">
        <v>1327</v>
      </c>
      <c r="G8" s="565">
        <v>1</v>
      </c>
      <c r="H8" s="624" t="s">
        <v>1576</v>
      </c>
      <c r="I8" s="642"/>
      <c r="J8" s="12"/>
      <c r="K8" s="12"/>
      <c r="L8" s="12"/>
      <c r="M8" s="12"/>
      <c r="N8" s="12"/>
      <c r="O8" s="592"/>
    </row>
    <row r="9" spans="1:15">
      <c r="A9" s="594"/>
      <c r="B9" s="605" t="s">
        <v>1561</v>
      </c>
      <c r="C9" s="606">
        <v>1</v>
      </c>
      <c r="D9" s="607" t="s">
        <v>1332</v>
      </c>
      <c r="E9" s="602">
        <v>1</v>
      </c>
      <c r="F9" s="603" t="s">
        <v>1318</v>
      </c>
      <c r="G9" s="68"/>
      <c r="H9" s="12"/>
      <c r="I9" s="642"/>
      <c r="J9" s="12"/>
      <c r="K9" s="12"/>
      <c r="L9" s="12"/>
      <c r="M9" s="12"/>
      <c r="N9" s="12"/>
      <c r="O9" s="592"/>
    </row>
    <row r="10" spans="1:15">
      <c r="A10" s="594">
        <v>1</v>
      </c>
      <c r="B10" s="608" t="s">
        <v>1334</v>
      </c>
      <c r="C10" s="596">
        <v>1</v>
      </c>
      <c r="D10" s="607" t="s">
        <v>1516</v>
      </c>
      <c r="E10" s="602">
        <v>1</v>
      </c>
      <c r="F10" s="609" t="s">
        <v>1526</v>
      </c>
      <c r="G10" s="217"/>
      <c r="H10" s="217"/>
      <c r="I10" s="642"/>
      <c r="J10" s="12"/>
      <c r="K10" s="12"/>
      <c r="L10" s="12"/>
      <c r="M10" s="12"/>
      <c r="N10" s="12"/>
      <c r="O10" s="592"/>
    </row>
    <row r="11" spans="1:15">
      <c r="A11" s="594"/>
      <c r="B11" s="605" t="s">
        <v>1562</v>
      </c>
      <c r="C11" s="606">
        <v>1</v>
      </c>
      <c r="D11" s="563" t="s">
        <v>1317</v>
      </c>
      <c r="E11" s="602">
        <v>1</v>
      </c>
      <c r="F11" s="607" t="s">
        <v>1535</v>
      </c>
      <c r="G11" s="68"/>
      <c r="H11" s="605" t="s">
        <v>1587</v>
      </c>
      <c r="I11" s="642"/>
      <c r="J11" s="12"/>
      <c r="K11" s="12"/>
      <c r="L11" s="12"/>
      <c r="M11" s="12"/>
      <c r="N11" s="12"/>
      <c r="O11" s="592"/>
    </row>
    <row r="12" spans="1:15" ht="15.75">
      <c r="A12" s="594">
        <v>1</v>
      </c>
      <c r="B12" s="610" t="s">
        <v>1199</v>
      </c>
      <c r="C12" s="596">
        <v>1</v>
      </c>
      <c r="D12" s="68" t="s">
        <v>1422</v>
      </c>
      <c r="E12" s="606">
        <v>1</v>
      </c>
      <c r="F12" s="485" t="s">
        <v>1564</v>
      </c>
      <c r="G12" s="565">
        <v>1</v>
      </c>
      <c r="H12" s="68" t="s">
        <v>1129</v>
      </c>
      <c r="I12" s="642"/>
      <c r="J12" s="12"/>
      <c r="K12" s="12"/>
      <c r="L12" s="12"/>
      <c r="M12" s="12"/>
      <c r="N12" s="12"/>
      <c r="O12" s="592"/>
    </row>
    <row r="13" spans="1:15">
      <c r="A13" s="594"/>
      <c r="B13" s="12"/>
      <c r="E13" s="602">
        <v>1</v>
      </c>
      <c r="F13" s="601" t="s">
        <v>1565</v>
      </c>
      <c r="G13" s="68"/>
      <c r="H13" s="12"/>
      <c r="I13" s="642"/>
      <c r="J13" s="12"/>
      <c r="K13" s="12"/>
      <c r="L13" s="12"/>
      <c r="M13" s="12"/>
      <c r="N13" s="12"/>
      <c r="O13" s="592"/>
    </row>
    <row r="14" spans="1:15">
      <c r="A14" s="594"/>
      <c r="B14" s="605" t="s">
        <v>1566</v>
      </c>
      <c r="E14" s="602">
        <v>1</v>
      </c>
      <c r="F14" s="601" t="s">
        <v>1567</v>
      </c>
      <c r="G14" s="68"/>
      <c r="H14" s="12"/>
      <c r="I14" s="642"/>
      <c r="J14" s="12"/>
      <c r="K14" s="12"/>
      <c r="L14" s="12"/>
      <c r="M14" s="12"/>
      <c r="N14" s="12"/>
      <c r="O14" s="592"/>
    </row>
    <row r="15" spans="1:15">
      <c r="A15" s="594">
        <v>1</v>
      </c>
      <c r="B15" s="608" t="s">
        <v>1298</v>
      </c>
      <c r="E15" s="602">
        <v>1</v>
      </c>
      <c r="F15" s="305" t="s">
        <v>1593</v>
      </c>
      <c r="G15" s="68"/>
      <c r="H15" s="12"/>
      <c r="I15" s="642"/>
      <c r="J15" s="12"/>
      <c r="K15" s="12"/>
      <c r="L15" s="12"/>
      <c r="M15" s="12"/>
      <c r="N15" s="12"/>
      <c r="O15" s="592"/>
    </row>
    <row r="16" spans="1:15">
      <c r="A16" s="594">
        <v>1</v>
      </c>
      <c r="B16" s="595" t="s">
        <v>1507</v>
      </c>
      <c r="E16" s="602">
        <v>1</v>
      </c>
      <c r="F16" s="305" t="s">
        <v>1594</v>
      </c>
      <c r="G16" s="614"/>
      <c r="H16" s="12"/>
      <c r="I16" s="642"/>
      <c r="J16" s="12"/>
      <c r="K16" s="12"/>
      <c r="L16" s="12"/>
      <c r="M16" s="12"/>
      <c r="N16" s="12"/>
      <c r="O16" s="592"/>
    </row>
    <row r="17" spans="1:15">
      <c r="A17" s="594"/>
      <c r="B17" s="12"/>
      <c r="E17" s="602">
        <v>1</v>
      </c>
      <c r="F17" s="68" t="s">
        <v>1617</v>
      </c>
      <c r="G17" s="68"/>
      <c r="H17" s="12"/>
      <c r="I17" s="642"/>
      <c r="J17" s="12"/>
      <c r="K17" s="12"/>
      <c r="L17" s="12"/>
      <c r="M17" s="12"/>
      <c r="N17" s="12"/>
      <c r="O17" s="592"/>
    </row>
    <row r="18" spans="1:15">
      <c r="A18" s="594"/>
      <c r="B18" s="615" t="s">
        <v>1570</v>
      </c>
      <c r="C18" s="616"/>
      <c r="D18" s="12"/>
      <c r="G18" s="68"/>
      <c r="H18" s="12"/>
      <c r="I18" s="642"/>
      <c r="J18" s="12"/>
      <c r="K18" s="12"/>
      <c r="L18" s="12"/>
      <c r="M18" s="12"/>
      <c r="N18" s="12"/>
      <c r="O18" s="592"/>
    </row>
    <row r="19" spans="1:15" ht="15.75">
      <c r="A19" s="594">
        <v>1</v>
      </c>
      <c r="B19" s="269" t="s">
        <v>1296</v>
      </c>
      <c r="C19" s="611"/>
      <c r="D19" s="605" t="s">
        <v>1563</v>
      </c>
      <c r="E19" s="612"/>
      <c r="F19" s="613" t="s">
        <v>1569</v>
      </c>
      <c r="G19" s="68"/>
      <c r="H19" s="12"/>
      <c r="I19" s="642"/>
      <c r="J19" s="12"/>
      <c r="K19" s="12"/>
      <c r="L19" s="12"/>
      <c r="M19" s="12"/>
      <c r="N19" s="12"/>
      <c r="O19" s="592"/>
    </row>
    <row r="20" spans="1:15" ht="15.75">
      <c r="A20" s="594">
        <v>1</v>
      </c>
      <c r="B20" s="289" t="s">
        <v>1333</v>
      </c>
      <c r="C20" s="596">
        <v>1</v>
      </c>
      <c r="D20" s="601" t="s">
        <v>1361</v>
      </c>
      <c r="E20" s="602">
        <v>1</v>
      </c>
      <c r="F20" s="607" t="s">
        <v>1295</v>
      </c>
      <c r="G20" s="68"/>
      <c r="H20" s="12"/>
      <c r="I20" s="642"/>
      <c r="J20" s="12"/>
      <c r="K20" s="12"/>
      <c r="L20" s="12"/>
      <c r="M20" s="12"/>
      <c r="N20" s="12"/>
      <c r="O20" s="592"/>
    </row>
    <row r="21" spans="1:15">
      <c r="A21" s="594"/>
      <c r="B21" s="12"/>
      <c r="C21" s="606">
        <v>1</v>
      </c>
      <c r="D21" s="607" t="s">
        <v>1485</v>
      </c>
      <c r="E21" s="602">
        <v>1</v>
      </c>
      <c r="F21" s="607" t="s">
        <v>1366</v>
      </c>
      <c r="G21" s="68"/>
      <c r="H21" s="12"/>
      <c r="I21" s="642"/>
      <c r="J21" s="12"/>
      <c r="K21" s="12"/>
      <c r="L21" s="12"/>
      <c r="M21" s="12"/>
      <c r="N21" s="12"/>
      <c r="O21" s="592"/>
    </row>
    <row r="22" spans="1:15">
      <c r="A22" s="594"/>
      <c r="B22" s="12"/>
      <c r="C22" s="596"/>
      <c r="D22" s="12"/>
      <c r="E22" s="68"/>
      <c r="F22" s="12"/>
      <c r="G22" s="68"/>
      <c r="H22" s="12"/>
      <c r="I22" s="642"/>
      <c r="J22" s="12"/>
      <c r="K22" s="12"/>
      <c r="L22" s="12"/>
      <c r="M22" s="12"/>
      <c r="N22" s="12"/>
      <c r="O22" s="592"/>
    </row>
    <row r="23" spans="1:15">
      <c r="A23" s="594"/>
      <c r="B23" s="605" t="s">
        <v>1571</v>
      </c>
      <c r="C23" s="596"/>
      <c r="D23" s="605" t="s">
        <v>1568</v>
      </c>
      <c r="E23" s="68"/>
      <c r="F23" s="12"/>
      <c r="G23" s="68"/>
      <c r="H23" s="12"/>
      <c r="I23" s="642"/>
      <c r="J23" s="12"/>
      <c r="K23" s="12"/>
      <c r="L23" s="12"/>
      <c r="M23" s="12"/>
      <c r="N23" s="12"/>
      <c r="O23" s="592"/>
    </row>
    <row r="24" spans="1:15">
      <c r="A24" s="594">
        <v>1</v>
      </c>
      <c r="B24" s="5" t="s">
        <v>1297</v>
      </c>
      <c r="C24" s="596">
        <v>1</v>
      </c>
      <c r="D24" s="607" t="s">
        <v>1514</v>
      </c>
      <c r="E24" s="68"/>
      <c r="F24" s="12"/>
      <c r="G24" s="68"/>
      <c r="H24" s="12"/>
      <c r="I24" s="642"/>
      <c r="J24" s="12"/>
      <c r="K24" s="12"/>
      <c r="L24" s="12"/>
      <c r="M24" s="12"/>
      <c r="N24" s="12"/>
      <c r="O24" s="592"/>
    </row>
    <row r="25" spans="1:15">
      <c r="A25" s="594"/>
      <c r="B25" s="12"/>
      <c r="C25" s="596">
        <v>1</v>
      </c>
      <c r="D25" s="624" t="s">
        <v>1583</v>
      </c>
      <c r="E25" s="68"/>
      <c r="F25" s="12"/>
      <c r="G25" s="68"/>
      <c r="H25" s="12"/>
      <c r="I25" s="642"/>
      <c r="J25" s="12"/>
      <c r="K25" s="12"/>
      <c r="L25" s="12"/>
      <c r="M25" s="12"/>
      <c r="N25" s="12"/>
      <c r="O25" s="592"/>
    </row>
    <row r="26" spans="1:15">
      <c r="A26" s="594"/>
      <c r="B26" s="12"/>
      <c r="C26" s="68"/>
      <c r="D26" s="12"/>
      <c r="E26" s="68"/>
      <c r="F26" s="12"/>
      <c r="G26" s="68"/>
      <c r="H26" s="12"/>
      <c r="I26" s="642"/>
      <c r="J26" s="12"/>
      <c r="K26" s="12"/>
      <c r="L26" s="12"/>
      <c r="M26" s="12"/>
      <c r="N26" s="12"/>
      <c r="O26" s="592"/>
    </row>
    <row r="27" spans="1:15">
      <c r="A27" s="594"/>
      <c r="B27" s="605" t="s">
        <v>1572</v>
      </c>
      <c r="C27" s="617"/>
      <c r="D27" s="12"/>
      <c r="E27" s="68"/>
      <c r="F27" s="12"/>
      <c r="G27" s="68"/>
      <c r="H27" s="12"/>
      <c r="I27" s="642"/>
      <c r="J27" s="12"/>
      <c r="K27" s="12"/>
      <c r="L27" s="12"/>
      <c r="M27" s="12"/>
      <c r="N27" s="12"/>
      <c r="O27" s="592"/>
    </row>
    <row r="28" spans="1:15">
      <c r="A28" s="594">
        <v>1</v>
      </c>
      <c r="B28" s="601" t="s">
        <v>1174</v>
      </c>
      <c r="C28" s="68"/>
      <c r="D28" s="12"/>
      <c r="E28" s="68"/>
      <c r="F28" s="12"/>
      <c r="G28" s="68"/>
      <c r="H28" s="12"/>
      <c r="I28" s="642"/>
      <c r="J28" s="12"/>
      <c r="K28" s="12"/>
      <c r="L28" s="12"/>
      <c r="M28" s="12"/>
      <c r="N28" s="12"/>
      <c r="O28" s="592"/>
    </row>
    <row r="29" spans="1:15">
      <c r="A29" s="236">
        <v>1</v>
      </c>
      <c r="B29" s="563" t="s">
        <v>1575</v>
      </c>
      <c r="C29" s="68"/>
      <c r="D29" s="12"/>
      <c r="E29" s="68"/>
      <c r="F29" s="12"/>
      <c r="G29" s="68"/>
      <c r="H29" s="12"/>
      <c r="I29" s="642"/>
      <c r="J29" s="12"/>
      <c r="K29" s="12"/>
      <c r="L29" s="12"/>
      <c r="M29" s="12"/>
      <c r="N29" s="12"/>
      <c r="O29" s="592"/>
    </row>
    <row r="30" spans="1:15" s="563" customFormat="1">
      <c r="A30" s="236"/>
      <c r="C30" s="68"/>
      <c r="D30" s="12"/>
      <c r="E30" s="68"/>
      <c r="F30" s="12"/>
      <c r="G30" s="68"/>
      <c r="H30" s="12"/>
      <c r="I30" s="642"/>
      <c r="J30" s="12"/>
      <c r="K30" s="12"/>
      <c r="L30" s="12"/>
      <c r="M30" s="12"/>
      <c r="N30" s="12"/>
      <c r="O30" s="592"/>
    </row>
    <row r="31" spans="1:15" s="563" customFormat="1">
      <c r="A31" s="236"/>
      <c r="B31" s="605" t="s">
        <v>1590</v>
      </c>
      <c r="C31" s="68"/>
      <c r="D31" s="12"/>
      <c r="E31" s="68"/>
      <c r="F31" s="12"/>
      <c r="G31" s="68"/>
      <c r="H31" s="12"/>
      <c r="I31" s="642">
        <f>SUM(I6:I30)</f>
        <v>2</v>
      </c>
      <c r="J31" s="12"/>
      <c r="K31" s="12">
        <f>SUM(K6:K30)</f>
        <v>1</v>
      </c>
      <c r="L31" s="12"/>
      <c r="M31" s="12"/>
      <c r="N31" s="12"/>
      <c r="O31" s="592"/>
    </row>
    <row r="32" spans="1:15" s="563" customFormat="1">
      <c r="A32" s="236">
        <v>1</v>
      </c>
      <c r="B32" s="624" t="s">
        <v>1589</v>
      </c>
      <c r="C32" s="68"/>
      <c r="D32" s="12"/>
      <c r="E32" s="68"/>
      <c r="F32" s="12"/>
      <c r="G32" s="68"/>
      <c r="H32" s="12"/>
      <c r="I32" s="12"/>
      <c r="J32" s="12"/>
      <c r="K32" s="12"/>
      <c r="L32" s="12"/>
      <c r="M32" s="12"/>
      <c r="N32" s="12"/>
      <c r="O32" s="592"/>
    </row>
    <row r="33" spans="1:15">
      <c r="A33" s="236"/>
      <c r="B33" s="12"/>
      <c r="C33" s="68"/>
      <c r="D33" s="12"/>
      <c r="E33" s="68"/>
      <c r="F33" s="12"/>
      <c r="G33" s="68"/>
      <c r="H33" s="12"/>
      <c r="I33" s="12"/>
      <c r="J33" s="12"/>
      <c r="K33" s="12"/>
      <c r="L33" s="12"/>
      <c r="M33" s="12"/>
      <c r="N33" s="12"/>
      <c r="O33" s="592"/>
    </row>
    <row r="34" spans="1:15" s="563" customFormat="1">
      <c r="A34" s="236"/>
      <c r="B34" s="12"/>
      <c r="C34" s="68"/>
      <c r="D34" s="12"/>
      <c r="E34" s="68"/>
      <c r="F34" s="12"/>
      <c r="G34" s="68"/>
      <c r="H34" s="12"/>
      <c r="I34" s="12"/>
      <c r="J34" s="12"/>
      <c r="K34" s="12"/>
      <c r="L34" s="12"/>
      <c r="M34" s="12"/>
      <c r="N34" s="12"/>
      <c r="O34" s="592"/>
    </row>
    <row r="35" spans="1:15" s="563" customFormat="1">
      <c r="A35" s="236"/>
      <c r="B35" s="12"/>
      <c r="C35" s="68"/>
      <c r="D35" s="12"/>
      <c r="E35" s="68"/>
      <c r="F35" s="12"/>
      <c r="G35" s="68"/>
      <c r="H35" s="12"/>
      <c r="I35" s="12"/>
      <c r="J35" s="12"/>
      <c r="K35" s="12"/>
      <c r="L35" s="12"/>
      <c r="M35" s="12"/>
      <c r="N35" s="12"/>
      <c r="O35" s="592"/>
    </row>
    <row r="36" spans="1:15" s="563" customFormat="1" ht="15.75" thickBot="1">
      <c r="A36" s="236"/>
      <c r="B36" s="12"/>
      <c r="C36" s="68"/>
      <c r="D36" s="12"/>
      <c r="E36" s="68"/>
      <c r="F36" s="12"/>
      <c r="G36" s="68"/>
      <c r="H36" s="12"/>
      <c r="I36" s="12"/>
      <c r="J36" s="12"/>
      <c r="K36" s="12"/>
      <c r="L36" s="12"/>
      <c r="M36" s="12"/>
      <c r="N36" s="12"/>
      <c r="O36" s="592"/>
    </row>
    <row r="37" spans="1:15">
      <c r="A37" s="236"/>
      <c r="B37" s="12"/>
      <c r="C37" s="617"/>
      <c r="D37" s="12"/>
      <c r="E37" s="68"/>
      <c r="F37" s="12"/>
      <c r="G37" s="68"/>
      <c r="H37" s="12"/>
      <c r="I37" s="12"/>
      <c r="J37" s="463" t="s">
        <v>1573</v>
      </c>
      <c r="K37" s="640"/>
      <c r="L37" s="640"/>
      <c r="M37" s="640"/>
      <c r="N37" s="640"/>
      <c r="O37" s="592"/>
    </row>
    <row r="38" spans="1:15" ht="27" thickBot="1">
      <c r="A38" s="594">
        <f>SUM(A6:A37)</f>
        <v>11</v>
      </c>
      <c r="B38" s="618"/>
      <c r="C38" s="602">
        <f>SUM(C6:C37)</f>
        <v>11</v>
      </c>
      <c r="D38" s="618"/>
      <c r="E38" s="602">
        <f>SUM(E6:E37)</f>
        <v>14</v>
      </c>
      <c r="F38" s="618"/>
      <c r="G38" s="602">
        <f>SUM(G6:G37)</f>
        <v>4</v>
      </c>
      <c r="H38" s="12"/>
      <c r="I38" s="12"/>
      <c r="J38" s="619">
        <f>SUM(A38:I38)+I31+K31</f>
        <v>43</v>
      </c>
      <c r="K38" s="641"/>
      <c r="L38" s="641"/>
      <c r="M38" s="641"/>
      <c r="N38" s="641"/>
      <c r="O38" s="592"/>
    </row>
    <row r="39" spans="1:15" ht="15.75" thickBot="1">
      <c r="A39" s="238"/>
      <c r="B39" s="620"/>
      <c r="C39" s="621"/>
      <c r="D39" s="620"/>
      <c r="E39" s="621"/>
      <c r="F39" s="620"/>
      <c r="G39" s="621"/>
      <c r="H39" s="620"/>
      <c r="I39" s="620"/>
      <c r="J39" s="620"/>
      <c r="K39" s="620"/>
      <c r="L39" s="620"/>
      <c r="M39" s="620"/>
      <c r="N39" s="620"/>
      <c r="O39" s="622"/>
    </row>
    <row r="40" spans="1:15" ht="15.75" thickBot="1">
      <c r="A40" s="563"/>
      <c r="B40" s="563"/>
      <c r="C40" s="68"/>
      <c r="D40" s="563"/>
      <c r="E40" s="68"/>
      <c r="F40" s="563"/>
      <c r="G40" s="68"/>
      <c r="H40" s="563"/>
      <c r="I40" s="563"/>
      <c r="J40" s="563"/>
      <c r="O40" s="563"/>
    </row>
    <row r="41" spans="1:15" ht="15.75" thickBot="1">
      <c r="A41" s="234"/>
      <c r="B41" s="588"/>
      <c r="C41" s="589"/>
      <c r="D41" s="588"/>
      <c r="E41" s="589"/>
      <c r="F41" s="588"/>
      <c r="G41" s="589"/>
      <c r="H41" s="588"/>
      <c r="I41" s="588"/>
      <c r="J41" s="588"/>
      <c r="K41" s="588"/>
      <c r="L41" s="588"/>
      <c r="M41" s="588"/>
      <c r="N41" s="588"/>
      <c r="O41" s="590"/>
    </row>
    <row r="42" spans="1:15">
      <c r="A42" s="236"/>
      <c r="B42" s="623" t="s">
        <v>1325</v>
      </c>
      <c r="C42" s="68"/>
      <c r="D42" s="12"/>
      <c r="E42" s="68"/>
      <c r="F42" s="12"/>
      <c r="G42" s="68"/>
      <c r="H42" s="12"/>
      <c r="I42" s="12"/>
      <c r="J42" s="463" t="s">
        <v>1574</v>
      </c>
      <c r="K42" s="640"/>
      <c r="L42" s="640"/>
      <c r="M42" s="640"/>
      <c r="N42" s="640"/>
      <c r="O42" s="592"/>
    </row>
    <row r="43" spans="1:15" ht="27" thickBot="1">
      <c r="A43" s="236"/>
      <c r="B43" s="576" t="s">
        <v>1326</v>
      </c>
      <c r="C43" s="68"/>
      <c r="D43" s="452" t="s">
        <v>1619</v>
      </c>
      <c r="E43" s="68"/>
      <c r="F43" s="12"/>
      <c r="G43" s="68"/>
      <c r="H43" s="12"/>
      <c r="I43" s="12"/>
      <c r="J43" s="619">
        <v>4</v>
      </c>
      <c r="K43" s="641"/>
      <c r="L43" s="641"/>
      <c r="M43" s="641"/>
      <c r="N43" s="641"/>
      <c r="O43" s="592"/>
    </row>
    <row r="44" spans="1:15" s="563" customFormat="1" ht="27" thickBot="1">
      <c r="A44" s="236"/>
      <c r="B44" s="576" t="s">
        <v>1602</v>
      </c>
      <c r="C44" s="68"/>
      <c r="D44" s="663" t="s">
        <v>1613</v>
      </c>
      <c r="E44" s="68"/>
      <c r="F44" s="12"/>
      <c r="G44" s="68"/>
      <c r="H44" s="12"/>
      <c r="I44" s="12"/>
      <c r="J44" s="645"/>
      <c r="K44" s="646"/>
      <c r="L44" s="646"/>
      <c r="M44" s="646"/>
      <c r="N44" s="646"/>
      <c r="O44" s="592"/>
    </row>
    <row r="45" spans="1:15" ht="15.75" thickBot="1">
      <c r="A45" s="238"/>
      <c r="B45" s="620"/>
      <c r="C45" s="621"/>
      <c r="D45" s="620"/>
      <c r="E45" s="621"/>
      <c r="F45" s="620"/>
      <c r="G45" s="621"/>
      <c r="H45" s="620"/>
      <c r="I45" s="620"/>
      <c r="J45" s="620"/>
      <c r="K45" s="620"/>
      <c r="L45" s="620"/>
      <c r="M45" s="620"/>
      <c r="N45" s="620"/>
      <c r="O45" s="622"/>
    </row>
  </sheetData>
  <mergeCells count="6">
    <mergeCell ref="L3:L4"/>
    <mergeCell ref="B3:B4"/>
    <mergeCell ref="D3:D4"/>
    <mergeCell ref="F3:F4"/>
    <mergeCell ref="H3:H4"/>
    <mergeCell ref="J3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35"/>
  <sheetViews>
    <sheetView zoomScale="80" zoomScaleNormal="80" workbookViewId="0">
      <selection activeCell="N2" sqref="N2"/>
    </sheetView>
  </sheetViews>
  <sheetFormatPr defaultRowHeight="15"/>
  <cols>
    <col min="1" max="1" width="5" style="30" customWidth="1"/>
    <col min="3" max="3" width="31.42578125" customWidth="1"/>
    <col min="4" max="10" width="12.85546875" customWidth="1"/>
    <col min="11" max="11" width="14.85546875" customWidth="1"/>
    <col min="12" max="12" width="12.5703125" customWidth="1"/>
    <col min="13" max="13" width="14" customWidth="1"/>
    <col min="14" max="14" width="15.7109375" customWidth="1"/>
    <col min="15" max="15" width="5.85546875" customWidth="1"/>
  </cols>
  <sheetData>
    <row r="1" spans="1:14" s="30" customFormat="1" ht="57.75" customHeight="1">
      <c r="B1" s="981" t="s">
        <v>90</v>
      </c>
      <c r="C1" s="981"/>
      <c r="D1" s="981"/>
      <c r="E1" s="982" t="s">
        <v>821</v>
      </c>
      <c r="F1" s="983"/>
      <c r="G1" s="983"/>
      <c r="H1" s="983"/>
      <c r="I1" s="983"/>
      <c r="J1" s="983"/>
      <c r="K1" s="984"/>
      <c r="L1" s="933" t="s">
        <v>1631</v>
      </c>
      <c r="M1" s="985"/>
      <c r="N1" s="934"/>
    </row>
    <row r="2" spans="1:14" s="30" customFormat="1"/>
    <row r="3" spans="1:14" s="30" customFormat="1" ht="15.75" thickBot="1"/>
    <row r="4" spans="1:14" ht="89.25" customHeight="1" thickBot="1">
      <c r="B4" s="986" t="s">
        <v>1</v>
      </c>
      <c r="C4" s="987"/>
      <c r="D4" s="83" t="s">
        <v>211</v>
      </c>
      <c r="E4" s="84" t="s">
        <v>212</v>
      </c>
      <c r="F4" s="85" t="s">
        <v>213</v>
      </c>
      <c r="G4" s="86" t="s">
        <v>214</v>
      </c>
      <c r="H4" s="87" t="s">
        <v>215</v>
      </c>
      <c r="I4" s="88" t="s">
        <v>216</v>
      </c>
      <c r="J4" s="89" t="s">
        <v>217</v>
      </c>
      <c r="L4" s="186" t="s">
        <v>637</v>
      </c>
      <c r="M4" s="185" t="s">
        <v>638</v>
      </c>
      <c r="N4" s="184" t="s">
        <v>639</v>
      </c>
    </row>
    <row r="5" spans="1:14" ht="28.5" customHeight="1">
      <c r="A5" s="979"/>
      <c r="B5" s="234"/>
      <c r="C5" s="235" t="s">
        <v>626</v>
      </c>
      <c r="D5" s="512" t="e">
        <f>SUM('NUOVO BOLLETTINO DAP'!#REF!)</f>
        <v>#REF!</v>
      </c>
      <c r="E5" s="513" t="e">
        <f>SUM('NUOVO BOLLETTINO DAP'!#REF!)</f>
        <v>#REF!</v>
      </c>
      <c r="F5" s="513" t="e">
        <f>SUM('NUOVO BOLLETTINO DAP'!#REF!)</f>
        <v>#REF!</v>
      </c>
      <c r="G5" s="513" t="e">
        <f>SUM('NUOVO BOLLETTINO DAP'!#REF!)</f>
        <v>#REF!</v>
      </c>
      <c r="H5" s="513" t="e">
        <f>SUM('NUOVO BOLLETTINO DAP'!#REF!)</f>
        <v>#REF!</v>
      </c>
      <c r="I5" s="513">
        <f>SUM('NUOVO BOLLETTINO DAP'!C16)</f>
        <v>2</v>
      </c>
      <c r="J5" s="514">
        <f>SUM('NUOVO BOLLETTINO DAP'!D16)</f>
        <v>0</v>
      </c>
      <c r="L5" s="524">
        <f>SUM('Detenuti Guariti COVID19'!B8)</f>
        <v>0</v>
      </c>
      <c r="M5" s="525">
        <f>SUM('Detenuti Scar_arresti dom'!B8)</f>
        <v>0</v>
      </c>
      <c r="N5" s="526">
        <f>SUM('Detenuti Deceduti COVID19'!B8)</f>
        <v>0</v>
      </c>
    </row>
    <row r="6" spans="1:14" ht="28.5" customHeight="1">
      <c r="A6" s="979"/>
      <c r="B6" s="236"/>
      <c r="C6" s="237" t="s">
        <v>627</v>
      </c>
      <c r="D6" s="515" t="e">
        <f>SUM('NUOVO BOLLETTINO DAP'!#REF!)</f>
        <v>#REF!</v>
      </c>
      <c r="E6" s="516" t="e">
        <f>SUM('NUOVO BOLLETTINO DAP'!#REF!)</f>
        <v>#REF!</v>
      </c>
      <c r="F6" s="516" t="e">
        <f>SUM('NUOVO BOLLETTINO DAP'!#REF!)</f>
        <v>#REF!</v>
      </c>
      <c r="G6" s="516" t="e">
        <f>SUM('NUOVO BOLLETTINO DAP'!#REF!)</f>
        <v>#REF!</v>
      </c>
      <c r="H6" s="516" t="e">
        <f>SUM('NUOVO BOLLETTINO DAP'!#REF!)</f>
        <v>#REF!</v>
      </c>
      <c r="I6" s="516">
        <f>SUM('NUOVO BOLLETTINO DAP'!C35)</f>
        <v>193</v>
      </c>
      <c r="J6" s="517">
        <f>SUM('NUOVO BOLLETTINO DAP'!D35)</f>
        <v>4</v>
      </c>
      <c r="L6" s="527">
        <f>SUM('Detenuti Guariti COVID19'!B16)</f>
        <v>23</v>
      </c>
      <c r="M6" s="528">
        <f>SUM('Detenuti Scar_arresti dom'!B16)</f>
        <v>0</v>
      </c>
      <c r="N6" s="529">
        <f>SUM('Detenuti Deceduti COVID19'!B16)</f>
        <v>0</v>
      </c>
    </row>
    <row r="7" spans="1:14" ht="28.5" customHeight="1">
      <c r="A7" s="979"/>
      <c r="B7" s="236"/>
      <c r="C7" s="237" t="s">
        <v>628</v>
      </c>
      <c r="D7" s="518" t="e">
        <f>SUM('NUOVO BOLLETTINO DAP'!#REF!)</f>
        <v>#REF!</v>
      </c>
      <c r="E7" s="519" t="e">
        <f>SUM('NUOVO BOLLETTINO DAP'!#REF!)</f>
        <v>#REF!</v>
      </c>
      <c r="F7" s="519" t="e">
        <f>SUM('NUOVO BOLLETTINO DAP'!#REF!)</f>
        <v>#REF!</v>
      </c>
      <c r="G7" s="519" t="e">
        <f>SUM('NUOVO BOLLETTINO DAP'!#REF!)</f>
        <v>#REF!</v>
      </c>
      <c r="H7" s="519" t="e">
        <f>SUM('NUOVO BOLLETTINO DAP'!#REF!)</f>
        <v>#REF!</v>
      </c>
      <c r="I7" s="519">
        <f>SUM('NUOVO BOLLETTINO DAP'!C54)</f>
        <v>11</v>
      </c>
      <c r="J7" s="520">
        <f>SUM('NUOVO BOLLETTINO DAP'!D54)</f>
        <v>0</v>
      </c>
      <c r="L7" s="527">
        <f>SUM('Detenuti Guariti COVID19'!B27)</f>
        <v>36</v>
      </c>
      <c r="M7" s="528">
        <f>SUM('Detenuti Scar_arresti dom'!B24)</f>
        <v>2</v>
      </c>
      <c r="N7" s="529">
        <f>SUM('Detenuti Deceduti COVID19'!B24)</f>
        <v>1</v>
      </c>
    </row>
    <row r="8" spans="1:14" ht="28.5" customHeight="1">
      <c r="A8" s="979"/>
      <c r="B8" s="236"/>
      <c r="C8" s="237" t="s">
        <v>812</v>
      </c>
      <c r="D8" s="518" t="e">
        <f>SUM('NUOVO BOLLETTINO DAP'!#REF!)</f>
        <v>#REF!</v>
      </c>
      <c r="E8" s="519" t="e">
        <f>SUM('NUOVO BOLLETTINO DAP'!#REF!)</f>
        <v>#REF!</v>
      </c>
      <c r="F8" s="519" t="e">
        <f>SUM('NUOVO BOLLETTINO DAP'!#REF!)</f>
        <v>#REF!</v>
      </c>
      <c r="G8" s="519" t="e">
        <f>SUM('NUOVO BOLLETTINO DAP'!#REF!)</f>
        <v>#REF!</v>
      </c>
      <c r="H8" s="519" t="e">
        <f>SUM('NUOVO BOLLETTINO DAP'!#REF!)</f>
        <v>#REF!</v>
      </c>
      <c r="I8" s="519">
        <f>SUM('NUOVO BOLLETTINO DAP'!C83)</f>
        <v>77</v>
      </c>
      <c r="J8" s="520">
        <f>SUM('NUOVO BOLLETTINO DAP'!D83)</f>
        <v>2</v>
      </c>
      <c r="L8" s="527">
        <f>SUM('Detenuti Guariti COVID19'!B39)</f>
        <v>29</v>
      </c>
      <c r="M8" s="528">
        <f>SUM('Detenuti Scar_arresti dom'!B32)</f>
        <v>2</v>
      </c>
      <c r="N8" s="529">
        <f>SUM('Detenuti Deceduti COVID19'!B32)</f>
        <v>0</v>
      </c>
    </row>
    <row r="9" spans="1:14" ht="28.5" customHeight="1">
      <c r="A9" s="979"/>
      <c r="B9" s="236"/>
      <c r="C9" s="237" t="s">
        <v>629</v>
      </c>
      <c r="D9" s="518" t="e">
        <f>SUM('NUOVO BOLLETTINO DAP'!#REF!)</f>
        <v>#REF!</v>
      </c>
      <c r="E9" s="519" t="e">
        <f>SUM('NUOVO BOLLETTINO DAP'!#REF!)</f>
        <v>#REF!</v>
      </c>
      <c r="F9" s="519" t="e">
        <f>SUM('NUOVO BOLLETTINO DAP'!#REF!)</f>
        <v>#REF!</v>
      </c>
      <c r="G9" s="519" t="e">
        <f>SUM('NUOVO BOLLETTINO DAP'!#REF!)</f>
        <v>#REF!</v>
      </c>
      <c r="H9" s="519" t="e">
        <f>SUM('NUOVO BOLLETTINO DAP'!#REF!)</f>
        <v>#REF!</v>
      </c>
      <c r="I9" s="519">
        <f>SUM('NUOVO BOLLETTINO DAP'!C108)</f>
        <v>218</v>
      </c>
      <c r="J9" s="520">
        <f>SUM('NUOVO BOLLETTINO DAP'!D108)</f>
        <v>12</v>
      </c>
      <c r="L9" s="527">
        <f>SUM('Detenuti Guariti COVID19'!B54)</f>
        <v>204</v>
      </c>
      <c r="M9" s="528">
        <f>SUM('Detenuti Scar_arresti dom'!B43)</f>
        <v>11</v>
      </c>
      <c r="N9" s="529">
        <f>SUM('Detenuti Deceduti COVID19'!B43)</f>
        <v>1</v>
      </c>
    </row>
    <row r="10" spans="1:14" ht="28.5" customHeight="1">
      <c r="A10" s="979"/>
      <c r="B10" s="236"/>
      <c r="C10" s="237" t="s">
        <v>630</v>
      </c>
      <c r="D10" s="518" t="e">
        <f>SUM('NUOVO BOLLETTINO DAP'!#REF!)</f>
        <v>#REF!</v>
      </c>
      <c r="E10" s="519" t="e">
        <f>SUM('NUOVO BOLLETTINO DAP'!#REF!)</f>
        <v>#REF!</v>
      </c>
      <c r="F10" s="519" t="e">
        <f>SUM('NUOVO BOLLETTINO DAP'!#REF!)</f>
        <v>#REF!</v>
      </c>
      <c r="G10" s="519" t="e">
        <f>SUM('NUOVO BOLLETTINO DAP'!#REF!)</f>
        <v>#REF!</v>
      </c>
      <c r="H10" s="519" t="e">
        <f>SUM('NUOVO BOLLETTINO DAP'!#REF!)</f>
        <v>#REF!</v>
      </c>
      <c r="I10" s="519">
        <f>SUM('NUOVO BOLLETTINO DAP'!C131)</f>
        <v>108</v>
      </c>
      <c r="J10" s="520">
        <f>SUM('NUOVO BOLLETTINO DAP'!D131)</f>
        <v>2</v>
      </c>
      <c r="L10" s="527">
        <f>SUM('Detenuti Guariti COVID19'!B66)</f>
        <v>99</v>
      </c>
      <c r="M10" s="528">
        <f>SUM('Detenuti Scar_arresti dom'!B51)</f>
        <v>24</v>
      </c>
      <c r="N10" s="529">
        <f>SUM('Detenuti Deceduti COVID19'!B50)</f>
        <v>0</v>
      </c>
    </row>
    <row r="11" spans="1:14" ht="28.5" customHeight="1">
      <c r="A11" s="979"/>
      <c r="B11" s="236"/>
      <c r="C11" s="237" t="s">
        <v>631</v>
      </c>
      <c r="D11" s="518" t="e">
        <f>SUM('NUOVO BOLLETTINO DAP'!#REF!)</f>
        <v>#REF!</v>
      </c>
      <c r="E11" s="519" t="e">
        <f>SUM('NUOVO BOLLETTINO DAP'!#REF!)</f>
        <v>#REF!</v>
      </c>
      <c r="F11" s="519" t="e">
        <f>SUM('NUOVO BOLLETTINO DAP'!#REF!)</f>
        <v>#REF!</v>
      </c>
      <c r="G11" s="519" t="e">
        <f>SUM('NUOVO BOLLETTINO DAP'!#REF!)</f>
        <v>#REF!</v>
      </c>
      <c r="H11" s="519" t="e">
        <f>SUM('NUOVO BOLLETTINO DAP'!#REF!)</f>
        <v>#REF!</v>
      </c>
      <c r="I11" s="519">
        <f>SUM('NUOVO BOLLETTINO DAP'!C148)</f>
        <v>7</v>
      </c>
      <c r="J11" s="520">
        <f>SUM('NUOVO BOLLETTINO DAP'!D148)</f>
        <v>0</v>
      </c>
      <c r="L11" s="527">
        <f>SUM('Detenuti Guariti COVID19'!B73)</f>
        <v>7</v>
      </c>
      <c r="M11" s="528">
        <f>SUM('Detenuti Scar_arresti dom'!B58)</f>
        <v>2</v>
      </c>
      <c r="N11" s="529">
        <f>SUM('Detenuti Deceduti COVID19'!B57)</f>
        <v>0</v>
      </c>
    </row>
    <row r="12" spans="1:14" ht="28.5" customHeight="1">
      <c r="A12" s="979"/>
      <c r="B12" s="236"/>
      <c r="C12" s="237" t="s">
        <v>632</v>
      </c>
      <c r="D12" s="515" t="e">
        <f>SUM('NUOVO BOLLETTINO DAP'!#REF!)</f>
        <v>#REF!</v>
      </c>
      <c r="E12" s="516" t="e">
        <f>SUM('NUOVO BOLLETTINO DAP'!#REF!)</f>
        <v>#REF!</v>
      </c>
      <c r="F12" s="516" t="e">
        <f>SUM('NUOVO BOLLETTINO DAP'!#REF!)</f>
        <v>#REF!</v>
      </c>
      <c r="G12" s="516" t="e">
        <f>SUM('NUOVO BOLLETTINO DAP'!#REF!)</f>
        <v>#REF!</v>
      </c>
      <c r="H12" s="516" t="e">
        <f>SUM('NUOVO BOLLETTINO DAP'!#REF!)</f>
        <v>#REF!</v>
      </c>
      <c r="I12" s="516">
        <f>SUM('NUOVO BOLLETTINO DAP'!C161)</f>
        <v>1</v>
      </c>
      <c r="J12" s="517">
        <f>SUM('NUOVO BOLLETTINO DAP'!D161)</f>
        <v>0</v>
      </c>
      <c r="L12" s="527">
        <f>SUM('Detenuti Guariti COVID19'!B79)</f>
        <v>4</v>
      </c>
      <c r="M12" s="530">
        <f>SUM('Detenuti Scar_arresti dom'!B64)</f>
        <v>0</v>
      </c>
      <c r="N12" s="529">
        <f>SUM('Detenuti Deceduti COVID19'!B63)</f>
        <v>0</v>
      </c>
    </row>
    <row r="13" spans="1:14" ht="28.5" customHeight="1">
      <c r="A13" s="979"/>
      <c r="B13" s="236"/>
      <c r="C13" s="237" t="s">
        <v>633</v>
      </c>
      <c r="D13" s="518" t="e">
        <f>SUM('NUOVO BOLLETTINO DAP'!#REF!)</f>
        <v>#REF!</v>
      </c>
      <c r="E13" s="519" t="e">
        <f>SUM('NUOVO BOLLETTINO DAP'!#REF!)</f>
        <v>#REF!</v>
      </c>
      <c r="F13" s="519" t="e">
        <f>SUM('NUOVO BOLLETTINO DAP'!#REF!)</f>
        <v>#REF!</v>
      </c>
      <c r="G13" s="519" t="e">
        <f>SUM('NUOVO BOLLETTINO DAP'!#REF!)</f>
        <v>#REF!</v>
      </c>
      <c r="H13" s="519" t="e">
        <f>SUM('NUOVO BOLLETTINO DAP'!#REF!)</f>
        <v>#REF!</v>
      </c>
      <c r="I13" s="519">
        <f>SUM('NUOVO BOLLETTINO DAP'!C187)</f>
        <v>10</v>
      </c>
      <c r="J13" s="520">
        <f>SUM('NUOVO BOLLETTINO DAP'!D187)</f>
        <v>1</v>
      </c>
      <c r="L13" s="527">
        <f>SUM('Detenuti Guariti COVID19'!B88)</f>
        <v>14</v>
      </c>
      <c r="M13" s="530">
        <f>SUM('Detenuti Scar_arresti dom'!B71)</f>
        <v>3</v>
      </c>
      <c r="N13" s="529">
        <f>SUM('Detenuti Deceduti COVID19'!B70)</f>
        <v>0</v>
      </c>
    </row>
    <row r="14" spans="1:14" ht="28.5" customHeight="1">
      <c r="A14" s="979"/>
      <c r="B14" s="236"/>
      <c r="C14" s="237" t="s">
        <v>634</v>
      </c>
      <c r="D14" s="518" t="e">
        <f>SUM('NUOVO BOLLETTINO DAP'!#REF!)</f>
        <v>#REF!</v>
      </c>
      <c r="E14" s="519" t="e">
        <f>SUM('NUOVO BOLLETTINO DAP'!#REF!)</f>
        <v>#REF!</v>
      </c>
      <c r="F14" s="519" t="e">
        <f>SUM('NUOVO BOLLETTINO DAP'!#REF!)</f>
        <v>#REF!</v>
      </c>
      <c r="G14" s="519" t="e">
        <f>SUM('NUOVO BOLLETTINO DAP'!#REF!)</f>
        <v>#REF!</v>
      </c>
      <c r="H14" s="519" t="e">
        <f>SUM('NUOVO BOLLETTINO DAP'!#REF!)</f>
        <v>#REF!</v>
      </c>
      <c r="I14" s="519">
        <f>SUM('NUOVO BOLLETTINO DAP'!C210)</f>
        <v>94</v>
      </c>
      <c r="J14" s="520">
        <f>SUM('NUOVO BOLLETTINO DAP'!D210)</f>
        <v>4</v>
      </c>
      <c r="L14" s="527">
        <f>SUM('Detenuti Guariti COVID19'!B102)</f>
        <v>58</v>
      </c>
      <c r="M14" s="530">
        <f>SUM('Detenuti Scar_arresti dom'!B78)</f>
        <v>1</v>
      </c>
      <c r="N14" s="529">
        <f>SUM('Detenuti Deceduti COVID19'!B77)</f>
        <v>1</v>
      </c>
    </row>
    <row r="15" spans="1:14" ht="28.5" customHeight="1" thickBot="1">
      <c r="A15" s="979"/>
      <c r="B15" s="238"/>
      <c r="C15" s="239" t="s">
        <v>635</v>
      </c>
      <c r="D15" s="521" t="e">
        <f>SUM('NUOVO BOLLETTINO DAP'!#REF!)</f>
        <v>#REF!</v>
      </c>
      <c r="E15" s="522" t="e">
        <f>SUM('NUOVO BOLLETTINO DAP'!#REF!)</f>
        <v>#REF!</v>
      </c>
      <c r="F15" s="522" t="e">
        <f>SUM('NUOVO BOLLETTINO DAP'!#REF!)</f>
        <v>#REF!</v>
      </c>
      <c r="G15" s="522" t="e">
        <f>SUM('NUOVO BOLLETTINO DAP'!#REF!)</f>
        <v>#REF!</v>
      </c>
      <c r="H15" s="522" t="e">
        <f>SUM('NUOVO BOLLETTINO DAP'!#REF!)</f>
        <v>#REF!</v>
      </c>
      <c r="I15" s="522">
        <f>SUM('NUOVO BOLLETTINO DAP'!C229)</f>
        <v>12</v>
      </c>
      <c r="J15" s="523">
        <f>SUM('NUOVO BOLLETTINO DAP'!D229)</f>
        <v>0</v>
      </c>
      <c r="L15" s="531">
        <f>SUM('Detenuti Guariti COVID19'!B115)</f>
        <v>37</v>
      </c>
      <c r="M15" s="532">
        <f>SUM('Detenuti Scar_arresti dom'!B85)</f>
        <v>1</v>
      </c>
      <c r="N15" s="533">
        <f>SUM('Detenuti Deceduti COVID19'!B84)</f>
        <v>0</v>
      </c>
    </row>
    <row r="16" spans="1:14" ht="28.5" customHeight="1" thickBot="1">
      <c r="A16" s="980"/>
      <c r="D16" s="196"/>
      <c r="E16" s="196"/>
      <c r="F16" s="196"/>
      <c r="G16" s="196"/>
      <c r="H16" s="196"/>
      <c r="I16" s="196"/>
      <c r="J16" s="196"/>
    </row>
    <row r="17" spans="1:15" ht="22.5" customHeight="1" thickBot="1">
      <c r="A17" s="980"/>
      <c r="C17" s="90" t="s">
        <v>623</v>
      </c>
      <c r="D17" s="187" t="e">
        <f t="shared" ref="D17:J17" si="0">SUM(D5:D16)</f>
        <v>#REF!</v>
      </c>
      <c r="E17" s="188" t="e">
        <f t="shared" si="0"/>
        <v>#REF!</v>
      </c>
      <c r="F17" s="188" t="e">
        <f t="shared" si="0"/>
        <v>#REF!</v>
      </c>
      <c r="G17" s="188" t="e">
        <f t="shared" si="0"/>
        <v>#REF!</v>
      </c>
      <c r="H17" s="188" t="e">
        <f t="shared" si="0"/>
        <v>#REF!</v>
      </c>
      <c r="I17" s="195">
        <f t="shared" si="0"/>
        <v>733</v>
      </c>
      <c r="J17" s="189">
        <f t="shared" si="0"/>
        <v>25</v>
      </c>
      <c r="L17" s="454">
        <f>SUM(L5:L16)</f>
        <v>511</v>
      </c>
      <c r="M17" s="455">
        <f>SUM(M5:M16)</f>
        <v>46</v>
      </c>
      <c r="N17" s="456">
        <f>SUM(N5:N16)</f>
        <v>3</v>
      </c>
    </row>
    <row r="18" spans="1:15" ht="27" customHeight="1" thickBot="1">
      <c r="D18" s="82"/>
      <c r="E18" s="82"/>
      <c r="F18" s="82"/>
      <c r="G18" s="82"/>
      <c r="H18" s="82"/>
      <c r="I18" s="977">
        <f>(I17+J17)</f>
        <v>758</v>
      </c>
      <c r="J18" s="978"/>
      <c r="K18" s="473" t="s">
        <v>1254</v>
      </c>
      <c r="L18" s="479">
        <f>SUM('NUOVO BOLLETTINO DAP'!G233)</f>
        <v>0</v>
      </c>
      <c r="M18" s="474" t="s">
        <v>1285</v>
      </c>
      <c r="N18" s="474"/>
      <c r="O18" s="475"/>
    </row>
    <row r="19" spans="1:15" s="30" customFormat="1" ht="12" customHeight="1">
      <c r="D19" s="82"/>
      <c r="E19" s="82"/>
      <c r="F19" s="82"/>
      <c r="G19" s="82"/>
      <c r="H19" s="82"/>
      <c r="I19" s="82"/>
      <c r="J19" s="82"/>
    </row>
    <row r="20" spans="1:15" ht="15.75" thickBot="1"/>
    <row r="21" spans="1:15" ht="108.75" thickBot="1">
      <c r="B21" s="988" t="s">
        <v>811</v>
      </c>
      <c r="C21" s="989"/>
      <c r="D21" s="91" t="s">
        <v>353</v>
      </c>
      <c r="E21" s="48" t="s">
        <v>354</v>
      </c>
      <c r="F21" s="49" t="s">
        <v>355</v>
      </c>
      <c r="G21" s="199" t="s">
        <v>356</v>
      </c>
      <c r="H21" s="200" t="s">
        <v>441</v>
      </c>
      <c r="I21" s="50" t="s">
        <v>440</v>
      </c>
      <c r="M21" s="262" t="s">
        <v>655</v>
      </c>
      <c r="N21" s="194" t="s">
        <v>656</v>
      </c>
    </row>
    <row r="22" spans="1:15" ht="26.25" customHeight="1">
      <c r="A22" s="979"/>
      <c r="B22" s="234"/>
      <c r="C22" s="235" t="s">
        <v>626</v>
      </c>
      <c r="D22" s="534" t="e">
        <f>SUM('NUOVO BOLLETTINO DAP'!#REF!)</f>
        <v>#REF!</v>
      </c>
      <c r="E22" s="535" t="e">
        <f>SUM('NUOVO BOLLETTINO DAP'!#REF!)</f>
        <v>#REF!</v>
      </c>
      <c r="F22" s="536" t="e">
        <f>SUM('NUOVO BOLLETTINO DAP'!#REF!)</f>
        <v>#REF!</v>
      </c>
      <c r="G22" s="537" t="e">
        <f>SUM('NUOVO BOLLETTINO DAP'!#REF!)</f>
        <v>#REF!</v>
      </c>
      <c r="H22" s="538" t="e">
        <f>SUM('NUOVO BOLLETTINO DAP'!#REF!)</f>
        <v>#REF!</v>
      </c>
      <c r="I22" s="539" t="e">
        <f>SUM('NUOVO BOLLETTINO DAP'!#REF!)</f>
        <v>#REF!</v>
      </c>
      <c r="M22" s="545">
        <f>SUM('Personale Guarito COVID19'!B8)</f>
        <v>0</v>
      </c>
      <c r="N22" s="546">
        <f>SUM('Personale Deceduto COVID19'!B8)</f>
        <v>1</v>
      </c>
    </row>
    <row r="23" spans="1:15" ht="26.25" customHeight="1">
      <c r="A23" s="979"/>
      <c r="B23" s="236"/>
      <c r="C23" s="237" t="s">
        <v>627</v>
      </c>
      <c r="D23" s="534" t="e">
        <f>SUM('NUOVO BOLLETTINO DAP'!#REF!)</f>
        <v>#REF!</v>
      </c>
      <c r="E23" s="535" t="e">
        <f>SUM('NUOVO BOLLETTINO DAP'!#REF!)</f>
        <v>#REF!</v>
      </c>
      <c r="F23" s="536" t="e">
        <f>SUM('NUOVO BOLLETTINO DAP'!#REF!)</f>
        <v>#REF!</v>
      </c>
      <c r="G23" s="540" t="e">
        <f>SUM('NUOVO BOLLETTINO DAP'!#REF!)</f>
        <v>#REF!</v>
      </c>
      <c r="H23" s="538">
        <f>SUM('NUOVO BOLLETTINO DAP'!H36)</f>
        <v>6</v>
      </c>
      <c r="I23" s="539">
        <f>SUM('NUOVO BOLLETTINO DAP'!I36)</f>
        <v>201</v>
      </c>
      <c r="M23" s="547">
        <f>SUM('Personale Guarito COVID19'!B19)</f>
        <v>59</v>
      </c>
      <c r="N23" s="548">
        <f>SUM('Personale Deceduto COVID19'!B16)</f>
        <v>0</v>
      </c>
    </row>
    <row r="24" spans="1:15" ht="26.25" customHeight="1">
      <c r="A24" s="979"/>
      <c r="B24" s="236"/>
      <c r="C24" s="237" t="s">
        <v>628</v>
      </c>
      <c r="D24" s="534" t="e">
        <f>SUM('NUOVO BOLLETTINO DAP'!#REF!)</f>
        <v>#REF!</v>
      </c>
      <c r="E24" s="535" t="e">
        <f>SUM('NUOVO BOLLETTINO DAP'!#REF!)</f>
        <v>#REF!</v>
      </c>
      <c r="F24" s="536" t="e">
        <f>SUM('NUOVO BOLLETTINO DAP'!#REF!)</f>
        <v>#REF!</v>
      </c>
      <c r="G24" s="540" t="e">
        <f>SUM('NUOVO BOLLETTINO DAP'!#REF!)</f>
        <v>#REF!</v>
      </c>
      <c r="H24" s="538">
        <f>SUM('NUOVO BOLLETTINO DAP'!H55)</f>
        <v>5</v>
      </c>
      <c r="I24" s="539">
        <f>SUM('NUOVO BOLLETTINO DAP'!I55)</f>
        <v>53</v>
      </c>
      <c r="M24" s="547">
        <f>SUM('Personale Guarito COVID19'!B29)</f>
        <v>69</v>
      </c>
      <c r="N24" s="548">
        <f>SUM('Personale Deceduto COVID19'!B24)</f>
        <v>0</v>
      </c>
    </row>
    <row r="25" spans="1:15" ht="26.25" customHeight="1">
      <c r="A25" s="979"/>
      <c r="B25" s="236"/>
      <c r="C25" s="237" t="s">
        <v>812</v>
      </c>
      <c r="D25" s="534" t="e">
        <f>SUM('NUOVO BOLLETTINO DAP'!#REF!)</f>
        <v>#REF!</v>
      </c>
      <c r="E25" s="535" t="e">
        <f>SUM('NUOVO BOLLETTINO DAP'!#REF!)</f>
        <v>#REF!</v>
      </c>
      <c r="F25" s="536" t="e">
        <f>SUM('NUOVO BOLLETTINO DAP'!#REF!)</f>
        <v>#REF!</v>
      </c>
      <c r="G25" s="540" t="e">
        <f>SUM('NUOVO BOLLETTINO DAP'!#REF!)</f>
        <v>#REF!</v>
      </c>
      <c r="H25" s="538">
        <f>SUM('NUOVO BOLLETTINO DAP'!H87)</f>
        <v>23</v>
      </c>
      <c r="I25" s="539">
        <f>SUM('NUOVO BOLLETTINO DAP'!I87)</f>
        <v>122</v>
      </c>
      <c r="M25" s="547">
        <f>SUM('Personale Guarito COVID19'!B46)</f>
        <v>30</v>
      </c>
      <c r="N25" s="548">
        <f>SUM('Personale Deceduto COVID19'!B32)</f>
        <v>0</v>
      </c>
    </row>
    <row r="26" spans="1:15" ht="26.25" customHeight="1">
      <c r="A26" s="979"/>
      <c r="B26" s="236"/>
      <c r="C26" s="237" t="s">
        <v>629</v>
      </c>
      <c r="D26" s="534" t="e">
        <f>SUM('NUOVO BOLLETTINO DAP'!#REF!)</f>
        <v>#REF!</v>
      </c>
      <c r="E26" s="535" t="e">
        <f>SUM('NUOVO BOLLETTINO DAP'!#REF!)</f>
        <v>#REF!</v>
      </c>
      <c r="F26" s="536" t="e">
        <f>SUM('NUOVO BOLLETTINO DAP'!#REF!)</f>
        <v>#REF!</v>
      </c>
      <c r="G26" s="540" t="e">
        <f>SUM('NUOVO BOLLETTINO DAP'!#REF!)</f>
        <v>#REF!</v>
      </c>
      <c r="H26" s="538">
        <f>SUM('NUOVO BOLLETTINO DAP'!H109)</f>
        <v>8</v>
      </c>
      <c r="I26" s="539">
        <f>SUM('NUOVO BOLLETTINO DAP'!I109)</f>
        <v>119</v>
      </c>
      <c r="M26" s="547">
        <f>SUM('Personale Guarito COVID19'!B63)</f>
        <v>144</v>
      </c>
      <c r="N26" s="549">
        <f>SUM('Personale Deceduto COVID19'!B43)</f>
        <v>1</v>
      </c>
    </row>
    <row r="27" spans="1:15" ht="26.25" customHeight="1">
      <c r="A27" s="979"/>
      <c r="B27" s="236"/>
      <c r="C27" s="237" t="s">
        <v>630</v>
      </c>
      <c r="D27" s="534" t="e">
        <f>SUM('NUOVO BOLLETTINO DAP'!#REF!)</f>
        <v>#REF!</v>
      </c>
      <c r="E27" s="535" t="e">
        <f>SUM('NUOVO BOLLETTINO DAP'!#REF!)</f>
        <v>#REF!</v>
      </c>
      <c r="F27" s="536" t="e">
        <f>SUM('NUOVO BOLLETTINO DAP'!#REF!)</f>
        <v>#REF!</v>
      </c>
      <c r="G27" s="540" t="e">
        <f>SUM('NUOVO BOLLETTINO DAP'!#REF!)</f>
        <v>#REF!</v>
      </c>
      <c r="H27" s="538">
        <f>SUM('NUOVO BOLLETTINO DAP'!H132)</f>
        <v>7</v>
      </c>
      <c r="I27" s="541">
        <f>SUM('NUOVO BOLLETTINO DAP'!I132)</f>
        <v>116</v>
      </c>
      <c r="M27" s="547">
        <f>SUM('Personale Guarito COVID19'!B75)</f>
        <v>53</v>
      </c>
      <c r="N27" s="548">
        <f>SUM('Personale Deceduto COVID19'!B50)</f>
        <v>0</v>
      </c>
    </row>
    <row r="28" spans="1:15" ht="26.25" customHeight="1">
      <c r="A28" s="979"/>
      <c r="B28" s="236"/>
      <c r="C28" s="237" t="s">
        <v>631</v>
      </c>
      <c r="D28" s="534" t="e">
        <f>SUM('NUOVO BOLLETTINO DAP'!#REF!)</f>
        <v>#REF!</v>
      </c>
      <c r="E28" s="535" t="e">
        <f>SUM('NUOVO BOLLETTINO DAP'!#REF!)</f>
        <v>#REF!</v>
      </c>
      <c r="F28" s="536" t="e">
        <f>SUM('NUOVO BOLLETTINO DAP'!#REF!)</f>
        <v>#REF!</v>
      </c>
      <c r="G28" s="540" t="e">
        <f>SUM('NUOVO BOLLETTINO DAP'!#REF!)</f>
        <v>#REF!</v>
      </c>
      <c r="H28" s="538">
        <f>SUM('NUOVO BOLLETTINO DAP'!H148)</f>
        <v>2</v>
      </c>
      <c r="I28" s="539">
        <f>SUM('NUOVO BOLLETTINO DAP'!I148)</f>
        <v>42</v>
      </c>
      <c r="M28" s="547">
        <f>SUM('Personale Guarito COVID19'!B82)</f>
        <v>10</v>
      </c>
      <c r="N28" s="548">
        <f>SUM('Personale Deceduto COVID19'!B57)</f>
        <v>0</v>
      </c>
    </row>
    <row r="29" spans="1:15" ht="26.25" customHeight="1">
      <c r="A29" s="979"/>
      <c r="B29" s="236"/>
      <c r="C29" s="237" t="s">
        <v>632</v>
      </c>
      <c r="D29" s="534" t="e">
        <f>SUM('NUOVO BOLLETTINO DAP'!#REF!)</f>
        <v>#REF!</v>
      </c>
      <c r="E29" s="535" t="e">
        <f>SUM('NUOVO BOLLETTINO DAP'!#REF!)</f>
        <v>#REF!</v>
      </c>
      <c r="F29" s="536" t="e">
        <f>SUM('NUOVO BOLLETTINO DAP'!#REF!)</f>
        <v>#REF!</v>
      </c>
      <c r="G29" s="540" t="e">
        <f>SUM('NUOVO BOLLETTINO DAP'!#REF!)</f>
        <v>#REF!</v>
      </c>
      <c r="H29" s="538">
        <f>SUM('NUOVO BOLLETTINO DAP'!H162)</f>
        <v>2</v>
      </c>
      <c r="I29" s="539">
        <f>SUM('NUOVO BOLLETTINO DAP'!I162)</f>
        <v>36</v>
      </c>
      <c r="M29" s="550">
        <f>SUM('Personale Guarito COVID19'!B88)</f>
        <v>2</v>
      </c>
      <c r="N29" s="548">
        <f>SUM('Personale Deceduto COVID19'!B63)</f>
        <v>0</v>
      </c>
    </row>
    <row r="30" spans="1:15" ht="26.25" customHeight="1">
      <c r="A30" s="979"/>
      <c r="B30" s="236"/>
      <c r="C30" s="237" t="s">
        <v>633</v>
      </c>
      <c r="D30" s="534" t="e">
        <f>SUM('NUOVO BOLLETTINO DAP'!#REF!)</f>
        <v>#REF!</v>
      </c>
      <c r="E30" s="535" t="e">
        <f>SUM('NUOVO BOLLETTINO DAP'!#REF!)</f>
        <v>#REF!</v>
      </c>
      <c r="F30" s="536" t="e">
        <f>SUM('NUOVO BOLLETTINO DAP'!#REF!)</f>
        <v>#REF!</v>
      </c>
      <c r="G30" s="540" t="e">
        <f>SUM('NUOVO BOLLETTINO DAP'!#REF!)</f>
        <v>#REF!</v>
      </c>
      <c r="H30" s="538">
        <f>SUM('NUOVO BOLLETTINO DAP'!H188)</f>
        <v>8</v>
      </c>
      <c r="I30" s="539">
        <f>SUM('NUOVO BOLLETTINO DAP'!I188)</f>
        <v>32</v>
      </c>
      <c r="M30" s="547">
        <f>SUM('Personale Guarito COVID19'!B96)</f>
        <v>40</v>
      </c>
      <c r="N30" s="548">
        <f>SUM('Personale Deceduto COVID19'!B70)</f>
        <v>0</v>
      </c>
    </row>
    <row r="31" spans="1:15" ht="26.25" customHeight="1">
      <c r="A31" s="979"/>
      <c r="B31" s="236"/>
      <c r="C31" s="237" t="s">
        <v>634</v>
      </c>
      <c r="D31" s="534" t="e">
        <f>SUM('NUOVO BOLLETTINO DAP'!#REF!)</f>
        <v>#REF!</v>
      </c>
      <c r="E31" s="535" t="e">
        <f>SUM('NUOVO BOLLETTINO DAP'!#REF!)</f>
        <v>#REF!</v>
      </c>
      <c r="F31" s="536" t="e">
        <f>SUM('NUOVO BOLLETTINO DAP'!#REF!)</f>
        <v>#REF!</v>
      </c>
      <c r="G31" s="540" t="e">
        <f>SUM('NUOVO BOLLETTINO DAP'!#REF!)</f>
        <v>#REF!</v>
      </c>
      <c r="H31" s="538">
        <f>SUM('NUOVO BOLLETTINO DAP'!H211)</f>
        <v>5</v>
      </c>
      <c r="I31" s="539">
        <f>SUM('NUOVO BOLLETTINO DAP'!I211)</f>
        <v>75</v>
      </c>
      <c r="M31" s="547">
        <f>SUM('Personale Guarito COVID19'!B109)</f>
        <v>59</v>
      </c>
      <c r="N31" s="548">
        <f>SUM('Personale Deceduto COVID19'!B77)</f>
        <v>0</v>
      </c>
    </row>
    <row r="32" spans="1:15" ht="26.25" customHeight="1" thickBot="1">
      <c r="A32" s="979"/>
      <c r="B32" s="238"/>
      <c r="C32" s="239" t="s">
        <v>635</v>
      </c>
      <c r="D32" s="534" t="e">
        <f>SUM('NUOVO BOLLETTINO DAP'!#REF!)</f>
        <v>#REF!</v>
      </c>
      <c r="E32" s="535" t="e">
        <f>SUM('NUOVO BOLLETTINO DAP'!#REF!)</f>
        <v>#REF!</v>
      </c>
      <c r="F32" s="536" t="e">
        <f>SUM('NUOVO BOLLETTINO DAP'!#REF!)</f>
        <v>#REF!</v>
      </c>
      <c r="G32" s="542" t="e">
        <f>SUM('NUOVO BOLLETTINO DAP'!#REF!)</f>
        <v>#REF!</v>
      </c>
      <c r="H32" s="543">
        <f>SUM('NUOVO BOLLETTINO DAP'!H230)</f>
        <v>3</v>
      </c>
      <c r="I32" s="544">
        <f>SUM('NUOVO BOLLETTINO DAP'!I230)</f>
        <v>59</v>
      </c>
      <c r="M32" s="551">
        <f>SUM('Personale Guarito COVID19'!B124)</f>
        <v>58</v>
      </c>
      <c r="N32" s="552">
        <f>SUM('Personale Deceduto COVID19'!B84)</f>
        <v>0</v>
      </c>
    </row>
    <row r="33" spans="1:16" ht="19.5" thickBot="1">
      <c r="A33" s="980"/>
      <c r="D33" s="92"/>
      <c r="E33" s="92"/>
      <c r="F33" s="92"/>
      <c r="G33" s="92"/>
      <c r="H33" s="92"/>
      <c r="I33" s="92"/>
    </row>
    <row r="34" spans="1:16" ht="21.75" thickBot="1">
      <c r="A34" s="980"/>
      <c r="C34" s="69" t="s">
        <v>623</v>
      </c>
      <c r="D34" s="93" t="e">
        <f t="shared" ref="D34:I34" si="1">SUM(D22:D33)</f>
        <v>#REF!</v>
      </c>
      <c r="E34" s="93" t="e">
        <f t="shared" si="1"/>
        <v>#REF!</v>
      </c>
      <c r="F34" s="283" t="e">
        <f t="shared" si="1"/>
        <v>#REF!</v>
      </c>
      <c r="G34" s="284" t="e">
        <f t="shared" si="1"/>
        <v>#REF!</v>
      </c>
      <c r="H34" s="201" t="e">
        <f t="shared" si="1"/>
        <v>#REF!</v>
      </c>
      <c r="I34" s="202" t="e">
        <f t="shared" si="1"/>
        <v>#REF!</v>
      </c>
      <c r="M34" s="457">
        <f>SUM(M22:M33)</f>
        <v>524</v>
      </c>
      <c r="N34" s="480">
        <f>SUM(N22:N33)</f>
        <v>2</v>
      </c>
    </row>
    <row r="35" spans="1:16" ht="27" customHeight="1" thickBot="1">
      <c r="H35" s="975" t="e">
        <f>(H34+I34)</f>
        <v>#REF!</v>
      </c>
      <c r="I35" s="976"/>
      <c r="J35" s="472" t="s">
        <v>1284</v>
      </c>
      <c r="K35" s="481">
        <f>SUM('NUOVO BOLLETTINO DAP'!E444)</f>
        <v>0</v>
      </c>
      <c r="L35" s="477" t="s">
        <v>1293</v>
      </c>
      <c r="M35" s="477"/>
      <c r="N35" s="477"/>
      <c r="O35" s="478"/>
      <c r="P35" s="476"/>
    </row>
  </sheetData>
  <mergeCells count="9">
    <mergeCell ref="L1:N1"/>
    <mergeCell ref="B4:C4"/>
    <mergeCell ref="B21:C21"/>
    <mergeCell ref="H35:I35"/>
    <mergeCell ref="I18:J18"/>
    <mergeCell ref="A5:A17"/>
    <mergeCell ref="A22:A34"/>
    <mergeCell ref="B1:D1"/>
    <mergeCell ref="E1:K1"/>
  </mergeCells>
  <pageMargins left="0.7" right="0.7" top="0.75" bottom="0.75" header="0.3" footer="0.3"/>
  <pageSetup paperSize="9" scale="4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F132"/>
  <sheetViews>
    <sheetView topLeftCell="A49" zoomScale="60" zoomScaleNormal="60" workbookViewId="0">
      <selection activeCell="C56" sqref="C56"/>
    </sheetView>
  </sheetViews>
  <sheetFormatPr defaultColWidth="9.140625" defaultRowHeight="15"/>
  <cols>
    <col min="1" max="1" width="40.7109375" style="30" customWidth="1"/>
    <col min="2" max="2" width="7.7109375" style="30" customWidth="1"/>
    <col min="3" max="3" width="4.28515625" style="30" customWidth="1"/>
    <col min="4" max="4" width="18.42578125" style="30" customWidth="1"/>
    <col min="5" max="5" width="9.140625" style="30"/>
    <col min="6" max="6" width="10.5703125" style="30" customWidth="1"/>
    <col min="7" max="7" width="9.140625" style="30"/>
    <col min="8" max="8" width="10.7109375" style="30" customWidth="1"/>
    <col min="9" max="16384" width="9.140625" style="30"/>
  </cols>
  <sheetData>
    <row r="1" spans="1:24" ht="18.75">
      <c r="A1" s="1068" t="s">
        <v>649</v>
      </c>
      <c r="B1" s="1068"/>
      <c r="C1" s="1068"/>
      <c r="D1" s="120"/>
      <c r="E1" s="120"/>
    </row>
    <row r="3" spans="1:24">
      <c r="A3" s="128" t="s">
        <v>626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</row>
    <row r="4" spans="1:24">
      <c r="A4" s="15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5"/>
    </row>
    <row r="5" spans="1:24">
      <c r="A5" s="15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05"/>
    </row>
    <row r="6" spans="1:24">
      <c r="A6" s="15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5"/>
    </row>
    <row r="7" spans="1:24">
      <c r="A7" s="146"/>
      <c r="B7" s="141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38"/>
    </row>
    <row r="8" spans="1:24">
      <c r="A8" s="125" t="s">
        <v>624</v>
      </c>
      <c r="B8" s="101">
        <f>SUM(B4:B7)</f>
        <v>0</v>
      </c>
    </row>
    <row r="9" spans="1:24">
      <c r="A9" s="69"/>
      <c r="B9" s="101"/>
    </row>
    <row r="10" spans="1:24">
      <c r="A10" s="128" t="s">
        <v>627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2"/>
    </row>
    <row r="11" spans="1:24">
      <c r="A11" s="133" t="s">
        <v>843</v>
      </c>
      <c r="B11" s="13">
        <v>13</v>
      </c>
      <c r="C11" s="12"/>
      <c r="D11" s="220" t="s">
        <v>427</v>
      </c>
      <c r="E11" s="1026" t="s">
        <v>557</v>
      </c>
      <c r="F11" s="1026"/>
      <c r="G11" s="1008" t="s">
        <v>428</v>
      </c>
      <c r="H11" s="1008"/>
      <c r="I11" s="1026" t="s">
        <v>603</v>
      </c>
      <c r="J11" s="1026"/>
      <c r="K11" s="1027" t="s">
        <v>431</v>
      </c>
      <c r="L11" s="1027"/>
      <c r="M11" s="230" t="s">
        <v>558</v>
      </c>
      <c r="N11" s="1008" t="s">
        <v>434</v>
      </c>
      <c r="O11" s="1008"/>
      <c r="P11" s="1018" t="s">
        <v>1032</v>
      </c>
      <c r="Q11" s="1018"/>
      <c r="R11" s="1018" t="s">
        <v>1083</v>
      </c>
      <c r="S11" s="1018"/>
      <c r="T11" s="576" t="s">
        <v>1085</v>
      </c>
      <c r="U11" s="558" t="s">
        <v>1197</v>
      </c>
      <c r="V11" s="11" t="s">
        <v>1151</v>
      </c>
      <c r="W11" s="305" t="s">
        <v>1579</v>
      </c>
      <c r="X11" s="305" t="s">
        <v>1196</v>
      </c>
    </row>
    <row r="12" spans="1:24">
      <c r="A12" s="133" t="s">
        <v>361</v>
      </c>
      <c r="B12" s="13">
        <v>1</v>
      </c>
      <c r="C12" s="12"/>
      <c r="D12" s="15" t="s">
        <v>478</v>
      </c>
      <c r="E12" s="98"/>
      <c r="F12" s="12"/>
      <c r="G12" s="12"/>
      <c r="H12" s="12"/>
      <c r="I12" s="12"/>
      <c r="J12" s="12"/>
      <c r="K12" s="12"/>
      <c r="L12" s="12"/>
      <c r="M12" s="12"/>
      <c r="N12" s="12"/>
      <c r="O12" s="105"/>
    </row>
    <row r="13" spans="1:24">
      <c r="A13" s="133" t="s">
        <v>91</v>
      </c>
      <c r="B13" s="13">
        <v>13</v>
      </c>
      <c r="C13" s="12"/>
      <c r="D13" s="269" t="s">
        <v>910</v>
      </c>
      <c r="E13" s="1078" t="s">
        <v>439</v>
      </c>
      <c r="F13" s="1078"/>
      <c r="G13" s="335" t="s">
        <v>363</v>
      </c>
      <c r="H13" s="309" t="s">
        <v>393</v>
      </c>
      <c r="I13" s="1028" t="s">
        <v>396</v>
      </c>
      <c r="J13" s="1028"/>
      <c r="K13" s="6" t="s">
        <v>1104</v>
      </c>
      <c r="L13" s="441" t="s">
        <v>1219</v>
      </c>
      <c r="M13" s="11" t="s">
        <v>1145</v>
      </c>
      <c r="N13" s="488" t="s">
        <v>1132</v>
      </c>
      <c r="O13" s="305" t="s">
        <v>1398</v>
      </c>
      <c r="P13" s="305" t="s">
        <v>1399</v>
      </c>
      <c r="Q13" s="30" t="s">
        <v>1629</v>
      </c>
      <c r="R13" s="484" t="s">
        <v>1395</v>
      </c>
    </row>
    <row r="14" spans="1:24">
      <c r="A14" s="133" t="s">
        <v>5</v>
      </c>
      <c r="B14" s="410">
        <v>18</v>
      </c>
      <c r="C14" s="12"/>
      <c r="D14" s="60" t="s">
        <v>1061</v>
      </c>
      <c r="E14" s="501" t="s">
        <v>1064</v>
      </c>
      <c r="F14" s="414" t="s">
        <v>1101</v>
      </c>
      <c r="G14" s="1025" t="s">
        <v>1094</v>
      </c>
      <c r="H14" s="1025"/>
      <c r="I14" s="396" t="s">
        <v>1092</v>
      </c>
      <c r="J14" s="253" t="s">
        <v>1062</v>
      </c>
      <c r="K14" s="305" t="s">
        <v>1189</v>
      </c>
      <c r="L14" s="421" t="s">
        <v>1158</v>
      </c>
      <c r="M14" s="992" t="s">
        <v>1167</v>
      </c>
      <c r="N14" s="992"/>
      <c r="O14" s="421" t="s">
        <v>1522</v>
      </c>
      <c r="P14" s="305" t="s">
        <v>1382</v>
      </c>
      <c r="Q14" s="485" t="s">
        <v>1381</v>
      </c>
      <c r="R14" s="1023" t="s">
        <v>1428</v>
      </c>
      <c r="S14" s="1024"/>
      <c r="T14" s="992" t="s">
        <v>1173</v>
      </c>
      <c r="U14" s="992"/>
      <c r="V14" s="421" t="s">
        <v>1172</v>
      </c>
      <c r="W14" s="485" t="s">
        <v>1512</v>
      </c>
      <c r="X14" s="11" t="s">
        <v>1489</v>
      </c>
    </row>
    <row r="15" spans="1:24" s="563" customFormat="1">
      <c r="A15" s="133" t="s">
        <v>1500</v>
      </c>
      <c r="B15" s="564">
        <v>4</v>
      </c>
      <c r="C15" s="12"/>
      <c r="D15" s="305" t="s">
        <v>1412</v>
      </c>
      <c r="E15" s="61" t="s">
        <v>1413</v>
      </c>
      <c r="F15" s="485" t="s">
        <v>1490</v>
      </c>
      <c r="G15" s="29" t="s">
        <v>1063</v>
      </c>
      <c r="H15" s="294"/>
      <c r="I15" s="566"/>
      <c r="J15" s="17"/>
      <c r="K15" s="68"/>
      <c r="L15" s="12"/>
      <c r="M15" s="12"/>
      <c r="N15" s="12"/>
      <c r="O15" s="105"/>
    </row>
    <row r="16" spans="1:24" s="563" customFormat="1" ht="15.75">
      <c r="A16" s="133" t="s">
        <v>1527</v>
      </c>
      <c r="B16" s="570">
        <v>1</v>
      </c>
      <c r="C16" s="12"/>
      <c r="D16" s="572" t="s">
        <v>1241</v>
      </c>
      <c r="E16" s="291"/>
      <c r="F16" s="565"/>
      <c r="G16" s="294"/>
      <c r="H16" s="294"/>
      <c r="I16" s="566"/>
      <c r="J16" s="17"/>
      <c r="K16" s="68"/>
      <c r="L16" s="12"/>
      <c r="M16" s="12"/>
      <c r="N16" s="12"/>
      <c r="O16" s="105"/>
      <c r="U16" s="258"/>
    </row>
    <row r="17" spans="1:59">
      <c r="A17" s="133" t="s">
        <v>946</v>
      </c>
      <c r="B17" s="13">
        <v>1</v>
      </c>
      <c r="C17" s="12"/>
      <c r="D17" s="411" t="s">
        <v>125</v>
      </c>
      <c r="E17" s="98"/>
      <c r="F17" s="12"/>
      <c r="G17" s="12"/>
      <c r="H17" s="12"/>
      <c r="I17" s="12"/>
      <c r="J17" s="12"/>
      <c r="K17" s="12"/>
      <c r="L17" s="12"/>
      <c r="N17" s="12"/>
      <c r="O17" s="105"/>
    </row>
    <row r="18" spans="1:59">
      <c r="A18" s="140" t="s">
        <v>1107</v>
      </c>
      <c r="B18" s="141">
        <v>8</v>
      </c>
      <c r="C18" s="119"/>
      <c r="D18" s="305" t="s">
        <v>1076</v>
      </c>
      <c r="E18" s="402" t="s">
        <v>1077</v>
      </c>
      <c r="F18" s="402" t="s">
        <v>1106</v>
      </c>
      <c r="G18" s="6" t="s">
        <v>1070</v>
      </c>
      <c r="H18" s="11" t="s">
        <v>1074</v>
      </c>
      <c r="I18" s="11" t="s">
        <v>1075</v>
      </c>
      <c r="J18" s="138" t="s">
        <v>1329</v>
      </c>
      <c r="K18" s="402" t="s">
        <v>1091</v>
      </c>
      <c r="L18" s="119"/>
      <c r="M18" s="119"/>
      <c r="N18" s="119"/>
      <c r="O18" s="138"/>
    </row>
    <row r="19" spans="1:59" ht="18.75">
      <c r="A19" s="125" t="s">
        <v>624</v>
      </c>
      <c r="B19" s="126">
        <f>SUM(B11+B12+B13+B14+B17+B18+B15+B16)</f>
        <v>59</v>
      </c>
      <c r="D19" s="98"/>
      <c r="E19" s="98"/>
      <c r="H19" s="12"/>
      <c r="I19" s="12"/>
      <c r="J19" s="99"/>
      <c r="K19" s="99"/>
      <c r="L19" s="12"/>
    </row>
    <row r="20" spans="1:59" ht="15.75">
      <c r="A20" s="69" t="s">
        <v>936</v>
      </c>
      <c r="B20" s="101">
        <v>3</v>
      </c>
      <c r="D20" s="1002" t="s">
        <v>469</v>
      </c>
      <c r="E20" s="1003"/>
      <c r="F20" s="1001" t="s">
        <v>581</v>
      </c>
      <c r="G20" s="1001"/>
      <c r="H20" s="1000" t="s">
        <v>470</v>
      </c>
      <c r="I20" s="1000"/>
      <c r="J20" s="281"/>
      <c r="K20" s="281"/>
      <c r="L20" s="280"/>
      <c r="M20" s="279"/>
      <c r="N20" s="279"/>
      <c r="O20" s="279"/>
      <c r="P20" s="279"/>
      <c r="Q20" s="279"/>
    </row>
    <row r="21" spans="1:59">
      <c r="A21" s="128" t="s">
        <v>935</v>
      </c>
      <c r="B21" s="129">
        <v>8</v>
      </c>
      <c r="C21" s="130"/>
      <c r="D21" s="208" t="s">
        <v>426</v>
      </c>
      <c r="E21" s="275" t="s">
        <v>476</v>
      </c>
      <c r="F21" s="1030" t="s">
        <v>477</v>
      </c>
      <c r="G21" s="1030"/>
      <c r="H21" s="1031" t="s">
        <v>608</v>
      </c>
      <c r="I21" s="1031"/>
      <c r="J21" s="1008" t="s">
        <v>727</v>
      </c>
      <c r="K21" s="1008"/>
      <c r="L21" s="1029" t="s">
        <v>728</v>
      </c>
      <c r="M21" s="1029"/>
      <c r="N21" s="1029" t="s">
        <v>751</v>
      </c>
      <c r="O21" s="1029"/>
      <c r="P21" s="1029" t="s">
        <v>752</v>
      </c>
      <c r="Q21" s="1029"/>
    </row>
    <row r="22" spans="1:59">
      <c r="A22" s="122" t="s">
        <v>160</v>
      </c>
      <c r="B22" s="98">
        <v>4</v>
      </c>
      <c r="C22" s="68"/>
      <c r="D22" s="193" t="s">
        <v>161</v>
      </c>
      <c r="E22" s="1076" t="s">
        <v>615</v>
      </c>
      <c r="F22" s="1076"/>
      <c r="G22" s="1037" t="s">
        <v>930</v>
      </c>
      <c r="H22" s="1037"/>
      <c r="I22" s="6" t="s">
        <v>1080</v>
      </c>
      <c r="J22" s="134" t="s">
        <v>1603</v>
      </c>
      <c r="K22" s="134"/>
      <c r="L22" s="12"/>
      <c r="M22" s="12"/>
      <c r="N22" s="12"/>
      <c r="O22" s="105"/>
    </row>
    <row r="23" spans="1:59">
      <c r="A23" s="123" t="s">
        <v>72</v>
      </c>
      <c r="B23" s="98">
        <v>4</v>
      </c>
      <c r="C23" s="68"/>
      <c r="D23" s="174" t="s">
        <v>152</v>
      </c>
      <c r="E23" s="1011" t="s">
        <v>360</v>
      </c>
      <c r="F23" s="1012"/>
      <c r="G23" s="1036" t="s">
        <v>1110</v>
      </c>
      <c r="H23" s="1036"/>
      <c r="I23" s="58" t="s">
        <v>1385</v>
      </c>
      <c r="J23" s="134"/>
      <c r="K23" s="134"/>
      <c r="L23" s="12"/>
      <c r="M23" s="12"/>
      <c r="N23" s="12"/>
      <c r="O23" s="105"/>
    </row>
    <row r="24" spans="1:59" s="563" customFormat="1">
      <c r="A24" s="123" t="s">
        <v>1584</v>
      </c>
      <c r="B24" s="626">
        <v>3</v>
      </c>
      <c r="C24" s="68"/>
      <c r="D24" s="485" t="s">
        <v>1380</v>
      </c>
      <c r="E24" s="506" t="s">
        <v>1429</v>
      </c>
      <c r="F24" s="639" t="s">
        <v>522</v>
      </c>
      <c r="G24" s="628"/>
      <c r="H24" s="628"/>
      <c r="I24" s="12"/>
      <c r="J24" s="134"/>
      <c r="K24" s="134"/>
      <c r="L24" s="12"/>
      <c r="M24" s="12"/>
      <c r="N24" s="12"/>
      <c r="O24" s="105"/>
    </row>
    <row r="25" spans="1:59">
      <c r="A25" s="147" t="s">
        <v>704</v>
      </c>
      <c r="B25" s="98">
        <v>11</v>
      </c>
      <c r="C25" s="68"/>
      <c r="D25" s="26" t="s">
        <v>141</v>
      </c>
      <c r="E25" s="1073" t="s">
        <v>204</v>
      </c>
      <c r="F25" s="1073"/>
      <c r="G25" s="1067" t="s">
        <v>219</v>
      </c>
      <c r="H25" s="1067"/>
      <c r="I25" s="1080" t="s">
        <v>502</v>
      </c>
      <c r="J25" s="1080"/>
      <c r="K25" s="1032" t="s">
        <v>203</v>
      </c>
      <c r="L25" s="1033"/>
      <c r="M25" s="1034" t="s">
        <v>438</v>
      </c>
      <c r="N25" s="1034"/>
      <c r="O25" s="1035" t="s">
        <v>501</v>
      </c>
      <c r="P25" s="1035"/>
      <c r="Q25" s="1045" t="s">
        <v>205</v>
      </c>
      <c r="R25" s="1045"/>
      <c r="S25" s="1018" t="s">
        <v>734</v>
      </c>
      <c r="T25" s="1018"/>
      <c r="U25" s="1004" t="s">
        <v>701</v>
      </c>
      <c r="V25" s="1004"/>
      <c r="W25" s="58" t="s">
        <v>1396</v>
      </c>
    </row>
    <row r="26" spans="1:59" s="563" customFormat="1">
      <c r="A26" s="147" t="s">
        <v>1620</v>
      </c>
      <c r="B26" s="696">
        <v>1</v>
      </c>
      <c r="C26" s="68"/>
      <c r="D26" s="58" t="s">
        <v>1423</v>
      </c>
      <c r="E26" s="706"/>
      <c r="F26" s="706"/>
      <c r="G26" s="343"/>
      <c r="H26" s="343"/>
      <c r="I26" s="429"/>
      <c r="J26" s="429"/>
      <c r="K26" s="23"/>
      <c r="L26" s="23"/>
      <c r="M26" s="697"/>
      <c r="N26" s="697"/>
      <c r="O26" s="160"/>
      <c r="P26" s="114"/>
      <c r="Q26" s="14"/>
      <c r="R26" s="14"/>
      <c r="S26" s="695"/>
      <c r="T26" s="695"/>
      <c r="U26" s="293"/>
      <c r="V26" s="293"/>
      <c r="W26" s="280"/>
    </row>
    <row r="27" spans="1:59">
      <c r="A27" s="148" t="s">
        <v>828</v>
      </c>
      <c r="B27" s="98">
        <v>2</v>
      </c>
      <c r="C27" s="68"/>
      <c r="D27" s="29" t="s">
        <v>359</v>
      </c>
      <c r="E27" s="1004" t="s">
        <v>358</v>
      </c>
      <c r="F27" s="1004"/>
      <c r="G27" s="68"/>
      <c r="H27" s="68"/>
      <c r="I27" s="12"/>
      <c r="J27" s="134"/>
      <c r="K27" s="134"/>
      <c r="L27" s="12"/>
      <c r="M27" s="12"/>
      <c r="N27" s="12"/>
      <c r="O27" s="105"/>
    </row>
    <row r="28" spans="1:59">
      <c r="A28" s="149" t="s">
        <v>926</v>
      </c>
      <c r="B28" s="145">
        <v>33</v>
      </c>
      <c r="C28" s="124"/>
      <c r="D28" s="1074" t="s">
        <v>313</v>
      </c>
      <c r="E28" s="1075"/>
      <c r="F28" s="997" t="s">
        <v>140</v>
      </c>
      <c r="G28" s="998"/>
      <c r="H28" s="1077" t="s">
        <v>296</v>
      </c>
      <c r="I28" s="1077"/>
      <c r="J28" s="1077" t="s">
        <v>292</v>
      </c>
      <c r="K28" s="1077"/>
      <c r="L28" s="1048" t="s">
        <v>298</v>
      </c>
      <c r="M28" s="1048"/>
      <c r="N28" s="32" t="s">
        <v>290</v>
      </c>
      <c r="O28" s="32" t="s">
        <v>293</v>
      </c>
      <c r="P28" s="1044" t="s">
        <v>291</v>
      </c>
      <c r="Q28" s="1044"/>
      <c r="R28" s="1046" t="s">
        <v>299</v>
      </c>
      <c r="S28" s="1047"/>
      <c r="T28" s="1048" t="s">
        <v>297</v>
      </c>
      <c r="U28" s="1048"/>
      <c r="V28" s="1042" t="s">
        <v>382</v>
      </c>
      <c r="W28" s="1042"/>
      <c r="X28" s="204" t="s">
        <v>288</v>
      </c>
      <c r="Y28" s="1140" t="s">
        <v>289</v>
      </c>
      <c r="Z28" s="1047"/>
      <c r="AA28" s="1141" t="s">
        <v>295</v>
      </c>
      <c r="AB28" s="1141"/>
      <c r="AC28" s="230" t="s">
        <v>306</v>
      </c>
      <c r="AD28" s="277" t="s">
        <v>383</v>
      </c>
      <c r="AE28" s="1124" t="s">
        <v>302</v>
      </c>
      <c r="AF28" s="1124"/>
      <c r="AG28" s="1048" t="s">
        <v>303</v>
      </c>
      <c r="AH28" s="1048"/>
      <c r="AI28" s="230" t="s">
        <v>379</v>
      </c>
      <c r="AJ28" s="1005" t="s">
        <v>305</v>
      </c>
      <c r="AK28" s="1123"/>
      <c r="AL28" s="230" t="s">
        <v>301</v>
      </c>
      <c r="AM28" s="1026" t="s">
        <v>380</v>
      </c>
      <c r="AN28" s="1026"/>
      <c r="AO28" s="278" t="s">
        <v>381</v>
      </c>
      <c r="AP28" s="1026" t="s">
        <v>384</v>
      </c>
      <c r="AQ28" s="1026"/>
      <c r="AR28" s="1142" t="s">
        <v>963</v>
      </c>
      <c r="AS28" s="1142"/>
      <c r="AT28" s="1142" t="s">
        <v>967</v>
      </c>
      <c r="AU28" s="1142"/>
      <c r="AV28" s="1142" t="s">
        <v>970</v>
      </c>
      <c r="AW28" s="1142"/>
      <c r="AX28" s="1143" t="s">
        <v>169</v>
      </c>
      <c r="AY28" s="1143"/>
      <c r="AZ28" s="1144" t="s">
        <v>294</v>
      </c>
      <c r="BA28" s="1144"/>
      <c r="BB28" s="1145" t="s">
        <v>304</v>
      </c>
      <c r="BC28" s="1145"/>
      <c r="BD28" s="211" t="s">
        <v>154</v>
      </c>
      <c r="BF28" s="561" t="s">
        <v>1406</v>
      </c>
      <c r="BG28" s="486" t="s">
        <v>1407</v>
      </c>
    </row>
    <row r="29" spans="1:59" ht="18.75">
      <c r="A29" s="125" t="s">
        <v>624</v>
      </c>
      <c r="B29" s="126">
        <f>SUM(B20:B28)</f>
        <v>69</v>
      </c>
      <c r="J29" s="47"/>
      <c r="K29" s="47"/>
    </row>
    <row r="30" spans="1:59" s="64" customFormat="1" ht="18.75">
      <c r="A30" s="69"/>
      <c r="B30" s="127"/>
      <c r="J30" s="115"/>
      <c r="K30" s="115"/>
    </row>
    <row r="31" spans="1:59">
      <c r="A31" s="128" t="s">
        <v>636</v>
      </c>
      <c r="B31" s="129">
        <v>1</v>
      </c>
      <c r="C31" s="130"/>
      <c r="D31" s="27" t="s">
        <v>142</v>
      </c>
      <c r="E31" s="130"/>
      <c r="F31" s="130"/>
      <c r="G31" s="130"/>
      <c r="H31" s="130"/>
      <c r="I31" s="130"/>
      <c r="J31" s="139"/>
      <c r="K31" s="139"/>
      <c r="L31" s="130"/>
      <c r="M31" s="130"/>
      <c r="N31" s="130"/>
      <c r="O31" s="132"/>
    </row>
    <row r="32" spans="1:59" ht="15.75">
      <c r="A32" s="133" t="s">
        <v>938</v>
      </c>
      <c r="B32" s="13">
        <v>1</v>
      </c>
      <c r="C32" s="12"/>
      <c r="D32" s="57" t="s">
        <v>832</v>
      </c>
      <c r="E32" s="104"/>
      <c r="F32" s="12"/>
      <c r="G32" s="12"/>
      <c r="H32" s="12"/>
      <c r="I32" s="12"/>
      <c r="J32" s="12"/>
      <c r="K32" s="12"/>
      <c r="L32" s="12"/>
      <c r="M32" s="12"/>
      <c r="N32" s="12"/>
      <c r="O32" s="105"/>
    </row>
    <row r="33" spans="1:15" ht="15.75">
      <c r="A33" s="302" t="s">
        <v>957</v>
      </c>
      <c r="B33" s="301">
        <v>1</v>
      </c>
      <c r="C33" s="12"/>
      <c r="D33" s="51" t="s">
        <v>850</v>
      </c>
      <c r="E33" s="104"/>
      <c r="F33" s="12"/>
      <c r="G33" s="12"/>
      <c r="H33" s="12"/>
      <c r="I33" s="12"/>
      <c r="J33" s="12"/>
      <c r="K33" s="12"/>
      <c r="L33" s="12"/>
      <c r="M33" s="12"/>
      <c r="N33" s="12"/>
      <c r="O33" s="105"/>
    </row>
    <row r="34" spans="1:15" ht="15.75">
      <c r="A34" s="133" t="s">
        <v>937</v>
      </c>
      <c r="B34" s="13">
        <v>3</v>
      </c>
      <c r="C34" s="12"/>
      <c r="D34" s="276" t="s">
        <v>496</v>
      </c>
      <c r="E34" s="999" t="s">
        <v>497</v>
      </c>
      <c r="F34" s="999"/>
      <c r="G34" s="995" t="s">
        <v>498</v>
      </c>
      <c r="H34" s="996"/>
      <c r="I34" s="12"/>
      <c r="J34" s="12"/>
      <c r="L34" s="12"/>
      <c r="M34" s="12"/>
      <c r="N34" s="12"/>
      <c r="O34" s="105"/>
    </row>
    <row r="35" spans="1:15" ht="15.75">
      <c r="A35" s="133" t="s">
        <v>947</v>
      </c>
      <c r="B35" s="13">
        <v>2</v>
      </c>
      <c r="C35" s="12"/>
      <c r="D35" s="29" t="s">
        <v>605</v>
      </c>
      <c r="E35" s="1000" t="s">
        <v>604</v>
      </c>
      <c r="F35" s="1000"/>
      <c r="G35" s="12"/>
      <c r="H35" s="12"/>
      <c r="I35" s="12"/>
      <c r="J35" s="12"/>
      <c r="K35" s="12"/>
      <c r="L35" s="12"/>
      <c r="M35" s="12"/>
      <c r="N35" s="12"/>
      <c r="O35" s="105"/>
    </row>
    <row r="36" spans="1:15" s="563" customFormat="1" ht="15.75">
      <c r="A36" s="133" t="s">
        <v>51</v>
      </c>
      <c r="B36" s="660">
        <v>1</v>
      </c>
      <c r="C36" s="12"/>
      <c r="D36" s="424" t="s">
        <v>1502</v>
      </c>
      <c r="E36" s="358"/>
      <c r="F36" s="358"/>
      <c r="G36" s="12"/>
      <c r="H36" s="12"/>
      <c r="I36" s="12"/>
      <c r="J36" s="12"/>
      <c r="K36" s="12"/>
      <c r="L36" s="12"/>
      <c r="M36" s="12"/>
      <c r="N36" s="12"/>
      <c r="O36" s="105"/>
    </row>
    <row r="37" spans="1:15" s="563" customFormat="1" ht="15.75">
      <c r="A37" s="133" t="s">
        <v>1582</v>
      </c>
      <c r="B37" s="586">
        <v>1</v>
      </c>
      <c r="C37" s="12"/>
      <c r="D37" s="559" t="s">
        <v>1491</v>
      </c>
      <c r="E37" s="358"/>
      <c r="F37" s="358"/>
      <c r="G37" s="12"/>
      <c r="H37" s="12"/>
      <c r="I37" s="12"/>
      <c r="J37" s="12"/>
      <c r="K37" s="12"/>
      <c r="L37" s="12"/>
      <c r="M37" s="12"/>
      <c r="N37" s="12"/>
      <c r="O37" s="105"/>
    </row>
    <row r="38" spans="1:15" ht="15.75">
      <c r="A38" s="133" t="s">
        <v>993</v>
      </c>
      <c r="B38" s="352">
        <v>1</v>
      </c>
      <c r="C38" s="12"/>
      <c r="D38" s="318" t="s">
        <v>918</v>
      </c>
      <c r="E38" s="358"/>
      <c r="F38" s="358"/>
      <c r="G38" s="12"/>
      <c r="H38" s="12"/>
      <c r="I38" s="12"/>
      <c r="J38" s="12"/>
      <c r="K38" s="12"/>
      <c r="L38" s="12"/>
      <c r="M38" s="12"/>
      <c r="N38" s="12"/>
      <c r="O38" s="105"/>
    </row>
    <row r="39" spans="1:15" ht="15.75">
      <c r="A39" s="133" t="s">
        <v>952</v>
      </c>
      <c r="B39" s="299">
        <v>1</v>
      </c>
      <c r="C39" s="12"/>
      <c r="D39" s="33" t="s">
        <v>349</v>
      </c>
      <c r="E39" s="3"/>
      <c r="F39" s="12"/>
      <c r="G39" s="12"/>
      <c r="H39" s="12"/>
      <c r="I39" s="12"/>
      <c r="J39" s="12"/>
      <c r="K39" s="12"/>
      <c r="L39" s="12"/>
      <c r="M39" s="12"/>
      <c r="N39" s="12"/>
      <c r="O39" s="105"/>
    </row>
    <row r="40" spans="1:15" s="714" customFormat="1" ht="15.75">
      <c r="A40" s="133" t="s">
        <v>1030</v>
      </c>
      <c r="B40" s="715">
        <v>2</v>
      </c>
      <c r="C40" s="12"/>
      <c r="D40" s="362" t="s">
        <v>1397</v>
      </c>
      <c r="E40" s="487" t="s">
        <v>1235</v>
      </c>
      <c r="F40" s="12"/>
      <c r="G40" s="12"/>
      <c r="H40" s="12"/>
      <c r="I40" s="12"/>
      <c r="J40" s="12"/>
      <c r="K40" s="12"/>
      <c r="L40" s="12"/>
      <c r="M40" s="12"/>
      <c r="N40" s="12"/>
      <c r="O40" s="105"/>
    </row>
    <row r="41" spans="1:15" ht="15.75">
      <c r="A41" s="133" t="s">
        <v>974</v>
      </c>
      <c r="B41" s="307">
        <v>2</v>
      </c>
      <c r="C41" s="12"/>
      <c r="D41" s="308" t="s">
        <v>711</v>
      </c>
      <c r="E41" s="1038" t="s">
        <v>797</v>
      </c>
      <c r="F41" s="1038"/>
      <c r="G41" s="12"/>
      <c r="H41" s="12"/>
      <c r="J41" s="12"/>
      <c r="K41" s="12"/>
      <c r="L41" s="12"/>
      <c r="N41" s="12"/>
      <c r="O41" s="105"/>
    </row>
    <row r="42" spans="1:15" ht="15.75">
      <c r="A42" s="133" t="s">
        <v>99</v>
      </c>
      <c r="B42" s="13">
        <v>6</v>
      </c>
      <c r="C42" s="12"/>
      <c r="D42" s="57" t="s">
        <v>473</v>
      </c>
      <c r="E42" s="1040" t="s">
        <v>1031</v>
      </c>
      <c r="F42" s="1041"/>
      <c r="G42" s="51" t="s">
        <v>1079</v>
      </c>
      <c r="H42" s="11" t="s">
        <v>1129</v>
      </c>
      <c r="I42" s="36" t="s">
        <v>1146</v>
      </c>
      <c r="J42" s="36" t="s">
        <v>1242</v>
      </c>
      <c r="K42" s="12"/>
      <c r="L42" s="12"/>
      <c r="M42" s="12"/>
      <c r="N42" s="12"/>
      <c r="O42" s="105"/>
    </row>
    <row r="43" spans="1:15" ht="15.75">
      <c r="A43" s="133" t="s">
        <v>1531</v>
      </c>
      <c r="B43" s="482">
        <v>5</v>
      </c>
      <c r="C43" s="12"/>
      <c r="D43" s="424" t="s">
        <v>1040</v>
      </c>
      <c r="E43" s="630" t="s">
        <v>1339</v>
      </c>
      <c r="F43" s="482"/>
      <c r="G43" s="490" t="s">
        <v>1341</v>
      </c>
      <c r="H43" s="415" t="s">
        <v>1139</v>
      </c>
      <c r="I43" s="465" t="s">
        <v>1115</v>
      </c>
      <c r="J43" s="257" t="s">
        <v>1340</v>
      </c>
      <c r="L43" s="12"/>
      <c r="M43" s="12"/>
      <c r="N43" s="12"/>
      <c r="O43" s="105"/>
    </row>
    <row r="44" spans="1:15">
      <c r="A44" s="133" t="s">
        <v>103</v>
      </c>
      <c r="B44" s="360">
        <v>2</v>
      </c>
      <c r="C44" s="12"/>
      <c r="D44" s="27" t="s">
        <v>104</v>
      </c>
      <c r="E44" s="1018" t="s">
        <v>1018</v>
      </c>
      <c r="F44" s="1018"/>
      <c r="G44" s="12"/>
      <c r="H44" s="12"/>
      <c r="I44" s="12"/>
      <c r="J44" s="12"/>
      <c r="K44" s="12"/>
      <c r="L44" s="12"/>
      <c r="M44" s="12"/>
      <c r="N44" s="12"/>
      <c r="O44" s="105"/>
    </row>
    <row r="45" spans="1:15">
      <c r="A45" s="140" t="s">
        <v>950</v>
      </c>
      <c r="B45" s="141">
        <v>1</v>
      </c>
      <c r="C45" s="119"/>
      <c r="D45" s="37" t="s">
        <v>350</v>
      </c>
      <c r="E45" s="142"/>
      <c r="F45" s="119"/>
      <c r="G45" s="119"/>
      <c r="H45" s="119"/>
      <c r="I45" s="119"/>
      <c r="J45" s="119"/>
      <c r="K45" s="119"/>
      <c r="L45" s="119"/>
      <c r="M45" s="119"/>
      <c r="N45" s="119"/>
      <c r="O45" s="138"/>
    </row>
    <row r="46" spans="1:15" ht="19.5" thickBot="1">
      <c r="A46" s="125" t="s">
        <v>624</v>
      </c>
      <c r="B46" s="126">
        <f>SUM(B31:B45)</f>
        <v>30</v>
      </c>
      <c r="H46" s="12"/>
      <c r="I46" s="12"/>
      <c r="J46" s="99"/>
      <c r="K46" s="99"/>
      <c r="L46" s="12"/>
    </row>
    <row r="47" spans="1:15" ht="15.75" thickBot="1">
      <c r="A47" s="180" t="s">
        <v>954</v>
      </c>
      <c r="B47" s="101"/>
    </row>
    <row r="48" spans="1:15" ht="16.5" thickBot="1">
      <c r="A48" s="180" t="s">
        <v>939</v>
      </c>
      <c r="B48" s="129">
        <v>7</v>
      </c>
      <c r="C48" s="130"/>
      <c r="D48" s="51" t="s">
        <v>667</v>
      </c>
      <c r="E48" s="36" t="s">
        <v>668</v>
      </c>
      <c r="F48" s="1000" t="s">
        <v>669</v>
      </c>
      <c r="G48" s="1079"/>
      <c r="H48" s="1043" t="s">
        <v>702</v>
      </c>
      <c r="I48" s="1043"/>
      <c r="J48" s="631" t="s">
        <v>906</v>
      </c>
      <c r="K48" s="631" t="s">
        <v>780</v>
      </c>
      <c r="L48" s="1039" t="s">
        <v>781</v>
      </c>
      <c r="M48" s="1039"/>
      <c r="N48" s="130"/>
      <c r="O48" s="132"/>
    </row>
    <row r="49" spans="1:84">
      <c r="A49" s="122" t="s">
        <v>8</v>
      </c>
      <c r="B49" s="98">
        <v>11</v>
      </c>
      <c r="C49" s="68"/>
      <c r="D49" s="222" t="s">
        <v>650</v>
      </c>
      <c r="E49" s="1069" t="s">
        <v>237</v>
      </c>
      <c r="F49" s="1069"/>
      <c r="G49" s="1007" t="s">
        <v>156</v>
      </c>
      <c r="H49" s="1007"/>
      <c r="I49" s="1004" t="s">
        <v>312</v>
      </c>
      <c r="J49" s="1004"/>
      <c r="K49" s="1025" t="s">
        <v>738</v>
      </c>
      <c r="L49" s="1025"/>
      <c r="M49" s="1025" t="s">
        <v>202</v>
      </c>
      <c r="N49" s="1025"/>
      <c r="O49" s="1004" t="s">
        <v>399</v>
      </c>
      <c r="P49" s="1004"/>
      <c r="Q49" s="992" t="s">
        <v>128</v>
      </c>
      <c r="R49" s="992"/>
      <c r="S49" s="253" t="s">
        <v>1330</v>
      </c>
      <c r="T49" s="484" t="s">
        <v>1252</v>
      </c>
      <c r="U49" s="492" t="s">
        <v>1248</v>
      </c>
      <c r="V49" s="571" t="s">
        <v>1411</v>
      </c>
    </row>
    <row r="50" spans="1:84">
      <c r="A50" s="122" t="s">
        <v>953</v>
      </c>
      <c r="B50" s="298">
        <v>12</v>
      </c>
      <c r="C50" s="68"/>
      <c r="D50" s="1008" t="s">
        <v>151</v>
      </c>
      <c r="E50" s="1008"/>
      <c r="F50" s="176" t="s">
        <v>121</v>
      </c>
      <c r="G50" s="576"/>
      <c r="H50" s="1026" t="s">
        <v>622</v>
      </c>
      <c r="I50" s="1026"/>
      <c r="J50" s="1026" t="s">
        <v>709</v>
      </c>
      <c r="K50" s="1026"/>
      <c r="L50" s="1026" t="s">
        <v>621</v>
      </c>
      <c r="M50" s="1026"/>
      <c r="N50" s="1026" t="s">
        <v>708</v>
      </c>
      <c r="O50" s="1026"/>
      <c r="P50" s="1034" t="s">
        <v>120</v>
      </c>
      <c r="Q50" s="1034"/>
      <c r="R50" s="627" t="s">
        <v>940</v>
      </c>
      <c r="S50" s="629" t="s">
        <v>1033</v>
      </c>
      <c r="T50" s="576" t="s">
        <v>1387</v>
      </c>
      <c r="U50" s="576" t="s">
        <v>1233</v>
      </c>
    </row>
    <row r="51" spans="1:84">
      <c r="A51" s="122" t="s">
        <v>78</v>
      </c>
      <c r="B51" s="292">
        <v>3</v>
      </c>
      <c r="C51" s="68"/>
      <c r="D51" s="296" t="s">
        <v>135</v>
      </c>
      <c r="F51" s="1009" t="s">
        <v>136</v>
      </c>
      <c r="G51" s="1010"/>
      <c r="H51" s="1010"/>
      <c r="I51" s="1010"/>
      <c r="J51" s="632" t="s">
        <v>410</v>
      </c>
      <c r="K51" s="294"/>
      <c r="L51" s="6" t="s">
        <v>1401</v>
      </c>
      <c r="M51" s="294"/>
      <c r="N51" s="294"/>
      <c r="O51" s="297"/>
      <c r="P51" s="293"/>
      <c r="Q51" s="295"/>
      <c r="R51" s="295"/>
    </row>
    <row r="52" spans="1:84">
      <c r="A52" s="147" t="s">
        <v>27</v>
      </c>
      <c r="B52" s="98">
        <v>1</v>
      </c>
      <c r="C52" s="68"/>
      <c r="D52" s="38" t="s">
        <v>425</v>
      </c>
      <c r="E52" s="45"/>
      <c r="F52" s="68"/>
      <c r="G52" s="68"/>
      <c r="H52" s="68"/>
      <c r="I52" s="68"/>
      <c r="J52" s="116"/>
      <c r="K52" s="116"/>
      <c r="L52" s="68"/>
      <c r="M52" s="68"/>
      <c r="N52" s="68"/>
      <c r="O52" s="105"/>
    </row>
    <row r="53" spans="1:84">
      <c r="A53" s="990" t="s">
        <v>666</v>
      </c>
      <c r="B53" s="991">
        <v>41</v>
      </c>
      <c r="C53" s="68"/>
      <c r="D53" s="203" t="s">
        <v>446</v>
      </c>
      <c r="E53" s="1070" t="s">
        <v>123</v>
      </c>
      <c r="F53" s="1070"/>
      <c r="G53" s="1070" t="s">
        <v>124</v>
      </c>
      <c r="H53" s="1071"/>
      <c r="I53" s="1017" t="s">
        <v>659</v>
      </c>
      <c r="J53" s="1017"/>
      <c r="K53" s="1017" t="s">
        <v>565</v>
      </c>
      <c r="L53" s="1017"/>
      <c r="M53" s="1017" t="s">
        <v>519</v>
      </c>
      <c r="N53" s="1017"/>
      <c r="O53" s="503" t="s">
        <v>1386</v>
      </c>
      <c r="P53" s="1135" t="s">
        <v>451</v>
      </c>
      <c r="Q53" s="1135"/>
      <c r="R53" s="1017" t="s">
        <v>664</v>
      </c>
      <c r="S53" s="1017"/>
      <c r="T53" s="1070" t="s">
        <v>444</v>
      </c>
      <c r="U53" s="1070"/>
      <c r="V53" s="1096" t="s">
        <v>149</v>
      </c>
      <c r="W53" s="1096"/>
      <c r="X53" s="1136" t="s">
        <v>562</v>
      </c>
      <c r="Y53" s="1136"/>
      <c r="Z53" s="1017" t="s">
        <v>563</v>
      </c>
      <c r="AA53" s="1017"/>
      <c r="AB53" s="1096" t="s">
        <v>150</v>
      </c>
      <c r="AC53" s="1096"/>
      <c r="AD53" s="1070" t="s">
        <v>447</v>
      </c>
      <c r="AE53" s="1070"/>
      <c r="AF53" s="1126" t="s">
        <v>122</v>
      </c>
      <c r="AG53" s="1126"/>
      <c r="AH53" s="1125" t="s">
        <v>432</v>
      </c>
      <c r="AI53" s="1125"/>
      <c r="AJ53" s="1070" t="s">
        <v>445</v>
      </c>
      <c r="AK53" s="1070"/>
      <c r="AL53" s="1039" t="s">
        <v>726</v>
      </c>
      <c r="AM53" s="1039"/>
      <c r="AN53" s="1138" t="s">
        <v>452</v>
      </c>
      <c r="AO53" s="1139"/>
      <c r="AP53" s="1134" t="s">
        <v>453</v>
      </c>
      <c r="AQ53" s="1134"/>
      <c r="AR53" s="1131" t="s">
        <v>724</v>
      </c>
      <c r="AS53" s="1131"/>
      <c r="AT53" s="1017" t="s">
        <v>665</v>
      </c>
      <c r="AU53" s="1017"/>
      <c r="AV53" s="631" t="s">
        <v>796</v>
      </c>
      <c r="AW53" s="1137" t="s">
        <v>718</v>
      </c>
      <c r="AX53" s="1137"/>
      <c r="AY53" s="1136" t="s">
        <v>446</v>
      </c>
      <c r="AZ53" s="1136"/>
      <c r="BA53" s="1039" t="s">
        <v>795</v>
      </c>
      <c r="BB53" s="1039"/>
      <c r="BC53" s="1131" t="s">
        <v>454</v>
      </c>
      <c r="BD53" s="1131"/>
      <c r="BE53" s="1136" t="s">
        <v>484</v>
      </c>
      <c r="BF53" s="1136"/>
      <c r="BG53" s="699" t="s">
        <v>520</v>
      </c>
      <c r="BH53" s="504" t="s">
        <v>1408</v>
      </c>
      <c r="BI53" s="700" t="s">
        <v>455</v>
      </c>
      <c r="BJ53" s="700" t="s">
        <v>609</v>
      </c>
      <c r="BL53" s="1127" t="s">
        <v>564</v>
      </c>
      <c r="BM53" s="1128"/>
      <c r="BN53" s="233" t="s">
        <v>794</v>
      </c>
      <c r="BO53" s="61" t="s">
        <v>793</v>
      </c>
      <c r="BP53" s="268" t="s">
        <v>844</v>
      </c>
      <c r="BR53" s="249" t="s">
        <v>433</v>
      </c>
      <c r="BT53" s="304" t="s">
        <v>959</v>
      </c>
      <c r="BU53" s="11" t="s">
        <v>958</v>
      </c>
      <c r="BW53" s="305" t="s">
        <v>969</v>
      </c>
      <c r="BY53" s="11" t="s">
        <v>971</v>
      </c>
      <c r="CA53" s="312" t="s">
        <v>959</v>
      </c>
      <c r="CB53" s="6" t="s">
        <v>1111</v>
      </c>
      <c r="CC53" s="444" t="s">
        <v>1213</v>
      </c>
      <c r="CD53" s="485" t="s">
        <v>1322</v>
      </c>
      <c r="CE53" s="553" t="s">
        <v>1323</v>
      </c>
      <c r="CF53" s="486" t="s">
        <v>1324</v>
      </c>
    </row>
    <row r="54" spans="1:84" s="563" customFormat="1">
      <c r="A54" s="990"/>
      <c r="B54" s="991"/>
      <c r="C54" s="68"/>
      <c r="D54" s="595" t="s">
        <v>1534</v>
      </c>
      <c r="E54" s="485" t="s">
        <v>1580</v>
      </c>
      <c r="F54" s="361"/>
      <c r="G54" s="361"/>
      <c r="H54" s="703"/>
      <c r="I54" s="342"/>
      <c r="J54" s="342"/>
      <c r="K54" s="342"/>
      <c r="L54" s="342"/>
      <c r="M54" s="342"/>
      <c r="N54" s="342"/>
      <c r="O54" s="565"/>
      <c r="P54" s="692"/>
      <c r="Q54" s="692"/>
      <c r="R54" s="342"/>
      <c r="S54" s="342"/>
      <c r="T54" s="361"/>
      <c r="U54" s="361"/>
      <c r="V54" s="206"/>
      <c r="W54" s="206"/>
      <c r="X54" s="342"/>
      <c r="Y54" s="342"/>
      <c r="Z54" s="342"/>
      <c r="AA54" s="342"/>
      <c r="AB54" s="206"/>
      <c r="AC54" s="206"/>
      <c r="AD54" s="361"/>
      <c r="AE54" s="361"/>
      <c r="AF54" s="692"/>
      <c r="AG54" s="692"/>
      <c r="AH54" s="692"/>
      <c r="AI54" s="692"/>
      <c r="AJ54" s="361"/>
      <c r="AK54" s="361"/>
      <c r="AL54" s="693"/>
      <c r="AM54" s="693"/>
      <c r="AN54" s="206"/>
      <c r="AO54" s="206"/>
      <c r="AP54" s="206"/>
      <c r="AQ54" s="206"/>
      <c r="AR54" s="342"/>
      <c r="AS54" s="342"/>
      <c r="AT54" s="342"/>
      <c r="AU54" s="342"/>
      <c r="AV54" s="217"/>
      <c r="AW54" s="343"/>
      <c r="AX54" s="343"/>
      <c r="AY54" s="342"/>
      <c r="AZ54" s="342"/>
      <c r="BA54" s="693"/>
      <c r="BB54" s="693"/>
      <c r="BC54" s="342"/>
      <c r="BD54" s="342"/>
      <c r="BE54" s="342"/>
      <c r="BF54" s="342"/>
      <c r="BG54" s="227"/>
      <c r="BH54" s="565"/>
      <c r="BI54" s="227"/>
      <c r="BJ54" s="227"/>
      <c r="BK54" s="68"/>
      <c r="BL54" s="342"/>
      <c r="BM54" s="694"/>
      <c r="BN54" s="109"/>
      <c r="BO54" s="68"/>
      <c r="BP54" s="109"/>
      <c r="BR54" s="20"/>
      <c r="BT54" s="569"/>
      <c r="BU54" s="12"/>
      <c r="BW54" s="68"/>
      <c r="BY54" s="12"/>
      <c r="CA54" s="569"/>
      <c r="CB54" s="12"/>
      <c r="CC54" s="462"/>
      <c r="CD54" s="565"/>
      <c r="CE54" s="698"/>
      <c r="CF54" s="625"/>
    </row>
    <row r="55" spans="1:84">
      <c r="A55" s="147" t="s">
        <v>28</v>
      </c>
      <c r="B55" s="98">
        <v>21</v>
      </c>
      <c r="C55" s="68"/>
      <c r="D55" s="210" t="s">
        <v>184</v>
      </c>
      <c r="E55" s="1072" t="s">
        <v>545</v>
      </c>
      <c r="F55" s="1072"/>
      <c r="G55" s="1072" t="s">
        <v>606</v>
      </c>
      <c r="H55" s="1072"/>
      <c r="I55" s="1072" t="s">
        <v>717</v>
      </c>
      <c r="J55" s="1072"/>
      <c r="K55" s="1111" t="s">
        <v>712</v>
      </c>
      <c r="L55" s="1111"/>
      <c r="M55" s="994" t="s">
        <v>170</v>
      </c>
      <c r="N55" s="994"/>
      <c r="O55" s="1072" t="s">
        <v>286</v>
      </c>
      <c r="P55" s="1072"/>
      <c r="Q55" s="1112" t="s">
        <v>411</v>
      </c>
      <c r="R55" s="1112"/>
      <c r="S55" s="1133" t="s">
        <v>131</v>
      </c>
      <c r="T55" s="1133"/>
      <c r="U55" s="1132" t="s">
        <v>815</v>
      </c>
      <c r="V55" s="1132"/>
      <c r="W55" s="994" t="s">
        <v>132</v>
      </c>
      <c r="X55" s="994"/>
      <c r="Y55" s="1098" t="s">
        <v>730</v>
      </c>
      <c r="Z55" s="1099"/>
      <c r="AA55" s="1115" t="s">
        <v>829</v>
      </c>
      <c r="AB55" s="1115"/>
      <c r="AC55" s="701" t="s">
        <v>830</v>
      </c>
      <c r="AD55" s="1130" t="s">
        <v>966</v>
      </c>
      <c r="AE55" s="1130"/>
      <c r="AF55" s="1111" t="s">
        <v>1066</v>
      </c>
      <c r="AG55" s="1111"/>
      <c r="AH55" s="30" t="s">
        <v>1355</v>
      </c>
      <c r="AJ55" s="496" t="s">
        <v>1178</v>
      </c>
      <c r="AK55" s="496" t="s">
        <v>1356</v>
      </c>
      <c r="AL55" s="702" t="s">
        <v>1354</v>
      </c>
      <c r="AM55" s="495" t="s">
        <v>1357</v>
      </c>
      <c r="AN55" s="496" t="s">
        <v>1358</v>
      </c>
    </row>
    <row r="56" spans="1:84">
      <c r="A56" s="147" t="s">
        <v>24</v>
      </c>
      <c r="B56" s="98">
        <v>16</v>
      </c>
      <c r="C56" s="68"/>
      <c r="D56" s="212" t="s">
        <v>703</v>
      </c>
      <c r="E56" s="1005" t="s">
        <v>481</v>
      </c>
      <c r="F56" s="1005"/>
      <c r="G56" s="1019" t="s">
        <v>419</v>
      </c>
      <c r="H56" s="1020"/>
      <c r="I56" s="1021" t="s">
        <v>420</v>
      </c>
      <c r="J56" s="1022"/>
      <c r="K56" s="27" t="s">
        <v>413</v>
      </c>
      <c r="L56" s="205" t="s">
        <v>414</v>
      </c>
      <c r="M56" s="1034" t="s">
        <v>415</v>
      </c>
      <c r="N56" s="1034"/>
      <c r="O56" s="1008" t="s">
        <v>418</v>
      </c>
      <c r="P56" s="1008"/>
      <c r="Q56" s="1008" t="s">
        <v>417</v>
      </c>
      <c r="R56" s="1008"/>
      <c r="S56" s="1005" t="s">
        <v>482</v>
      </c>
      <c r="T56" s="1005"/>
      <c r="U56" s="1008" t="s">
        <v>483</v>
      </c>
      <c r="V56" s="1008"/>
      <c r="W56" s="1008" t="s">
        <v>601</v>
      </c>
      <c r="X56" s="1008"/>
      <c r="Y56" s="1097" t="s">
        <v>421</v>
      </c>
      <c r="Z56" s="1097"/>
      <c r="AA56" s="1008" t="s">
        <v>416</v>
      </c>
      <c r="AB56" s="1008"/>
      <c r="AC56" s="6" t="s">
        <v>1050</v>
      </c>
      <c r="AD56" s="562" t="s">
        <v>1352</v>
      </c>
    </row>
    <row r="57" spans="1:84" ht="15.75">
      <c r="A57" s="147" t="s">
        <v>6</v>
      </c>
      <c r="B57" s="98">
        <v>14</v>
      </c>
      <c r="C57" s="68"/>
      <c r="D57" s="220" t="s">
        <v>437</v>
      </c>
      <c r="E57" s="1008" t="s">
        <v>133</v>
      </c>
      <c r="F57" s="1008"/>
      <c r="G57" s="1042" t="s">
        <v>134</v>
      </c>
      <c r="H57" s="1042"/>
      <c r="I57" s="1008" t="s">
        <v>385</v>
      </c>
      <c r="J57" s="1008"/>
      <c r="K57" s="1008" t="s">
        <v>157</v>
      </c>
      <c r="L57" s="1008"/>
      <c r="M57" s="1018" t="s">
        <v>814</v>
      </c>
      <c r="N57" s="1018"/>
      <c r="O57" s="1018" t="s">
        <v>753</v>
      </c>
      <c r="P57" s="1018"/>
      <c r="Q57" s="1008" t="s">
        <v>742</v>
      </c>
      <c r="R57" s="1008"/>
      <c r="S57" s="167" t="s">
        <v>1072</v>
      </c>
      <c r="T57" s="461" t="s">
        <v>1173</v>
      </c>
      <c r="U57" s="496" t="s">
        <v>1259</v>
      </c>
      <c r="V57" s="560" t="s">
        <v>1384</v>
      </c>
      <c r="W57" s="496" t="s">
        <v>1237</v>
      </c>
      <c r="X57" s="495" t="s">
        <v>1132</v>
      </c>
    </row>
    <row r="58" spans="1:84">
      <c r="A58" s="147" t="s">
        <v>948</v>
      </c>
      <c r="B58" s="286">
        <v>4</v>
      </c>
      <c r="C58" s="68"/>
      <c r="D58" s="290"/>
      <c r="E58" s="287"/>
      <c r="F58" s="291"/>
      <c r="G58" s="44"/>
      <c r="H58" s="44"/>
      <c r="I58" s="291"/>
      <c r="J58" s="1051" t="s">
        <v>129</v>
      </c>
      <c r="K58" s="1052"/>
      <c r="L58" s="291"/>
      <c r="M58" s="288"/>
      <c r="N58" s="288"/>
      <c r="O58" s="105"/>
      <c r="Q58" s="19"/>
    </row>
    <row r="59" spans="1:84">
      <c r="A59" s="147" t="s">
        <v>979</v>
      </c>
      <c r="B59" s="326">
        <v>1</v>
      </c>
      <c r="C59" s="68"/>
      <c r="D59" s="1058" t="s">
        <v>517</v>
      </c>
      <c r="E59" s="1059"/>
      <c r="F59" s="1060" t="s">
        <v>725</v>
      </c>
      <c r="G59" s="1060"/>
      <c r="H59" s="44"/>
      <c r="I59" s="291"/>
      <c r="J59" s="291"/>
      <c r="K59" s="291"/>
      <c r="L59" s="291"/>
      <c r="M59" s="327"/>
      <c r="N59" s="327"/>
      <c r="O59" s="105"/>
      <c r="Q59" s="19"/>
    </row>
    <row r="60" spans="1:84">
      <c r="A60" s="147" t="s">
        <v>978</v>
      </c>
      <c r="B60" s="310">
        <v>2</v>
      </c>
      <c r="C60" s="68"/>
      <c r="D60" s="317" t="s">
        <v>352</v>
      </c>
      <c r="E60" s="1011" t="s">
        <v>740</v>
      </c>
      <c r="F60" s="1012"/>
      <c r="G60" s="44"/>
      <c r="H60" s="44"/>
      <c r="I60" s="291"/>
      <c r="J60" s="291"/>
      <c r="K60" s="291"/>
      <c r="L60" s="291"/>
      <c r="M60" s="311"/>
      <c r="N60" s="311"/>
      <c r="O60" s="105"/>
      <c r="Q60" s="19"/>
    </row>
    <row r="61" spans="1:84">
      <c r="A61" s="147" t="s">
        <v>911</v>
      </c>
      <c r="B61" s="98">
        <v>3</v>
      </c>
      <c r="C61" s="68"/>
      <c r="D61" s="1006" t="s">
        <v>130</v>
      </c>
      <c r="E61" s="1007"/>
      <c r="F61" s="992" t="s">
        <v>908</v>
      </c>
      <c r="G61" s="992"/>
      <c r="H61" s="6" t="s">
        <v>1016</v>
      </c>
      <c r="I61" s="68"/>
      <c r="J61" s="116"/>
      <c r="K61" s="116"/>
      <c r="L61" s="68"/>
      <c r="M61" s="68"/>
      <c r="N61" s="68"/>
      <c r="O61" s="105"/>
    </row>
    <row r="62" spans="1:84">
      <c r="A62" s="140" t="s">
        <v>925</v>
      </c>
      <c r="B62" s="141">
        <v>8</v>
      </c>
      <c r="C62" s="119"/>
      <c r="D62" s="209" t="s">
        <v>388</v>
      </c>
      <c r="E62" s="1008" t="s">
        <v>390</v>
      </c>
      <c r="F62" s="1008"/>
      <c r="G62" s="1008" t="s">
        <v>389</v>
      </c>
      <c r="H62" s="1008"/>
      <c r="I62" s="1066" t="s">
        <v>495</v>
      </c>
      <c r="J62" s="1066"/>
      <c r="K62" s="273" t="s">
        <v>422</v>
      </c>
      <c r="L62" s="306" t="s">
        <v>424</v>
      </c>
      <c r="M62" s="306" t="s">
        <v>423</v>
      </c>
      <c r="N62" s="1066" t="s">
        <v>705</v>
      </c>
      <c r="O62" s="1066"/>
    </row>
    <row r="63" spans="1:84" ht="18.75">
      <c r="A63" s="125" t="s">
        <v>624</v>
      </c>
      <c r="B63" s="143">
        <f>SUM(B47:B62)</f>
        <v>144</v>
      </c>
      <c r="C63" s="12"/>
      <c r="D63" s="117"/>
      <c r="E63" s="121"/>
      <c r="F63" s="121"/>
      <c r="G63" s="121"/>
      <c r="H63" s="121"/>
      <c r="I63" s="12"/>
      <c r="J63" s="134"/>
      <c r="K63" s="134"/>
      <c r="L63" s="12"/>
      <c r="M63" s="12"/>
      <c r="N63" s="12"/>
      <c r="O63" s="12"/>
    </row>
    <row r="64" spans="1:84">
      <c r="A64" s="69"/>
      <c r="B64" s="101"/>
      <c r="D64" s="117"/>
      <c r="E64" s="121"/>
      <c r="F64" s="121"/>
      <c r="G64" s="121"/>
      <c r="H64" s="121"/>
      <c r="J64" s="47"/>
      <c r="K64" s="47"/>
    </row>
    <row r="65" spans="1:33" ht="15.75">
      <c r="A65" s="128" t="s">
        <v>630</v>
      </c>
      <c r="B65" s="129">
        <v>8</v>
      </c>
      <c r="C65" s="130"/>
      <c r="D65" s="1004" t="s">
        <v>182</v>
      </c>
      <c r="E65" s="1004"/>
      <c r="F65" s="214" t="s">
        <v>723</v>
      </c>
      <c r="G65" s="15" t="s">
        <v>287</v>
      </c>
      <c r="H65" s="253" t="s">
        <v>181</v>
      </c>
      <c r="I65" s="1004" t="s">
        <v>127</v>
      </c>
      <c r="J65" s="1004"/>
      <c r="K65" s="1004" t="s">
        <v>126</v>
      </c>
      <c r="L65" s="1004"/>
      <c r="M65" s="424" t="s">
        <v>1591</v>
      </c>
      <c r="N65" s="130"/>
      <c r="O65" s="36" t="s">
        <v>1405</v>
      </c>
    </row>
    <row r="66" spans="1:33" ht="15.75">
      <c r="A66" s="122" t="s">
        <v>48</v>
      </c>
      <c r="B66" s="13">
        <v>19</v>
      </c>
      <c r="C66" s="12"/>
      <c r="D66" s="175" t="s">
        <v>178</v>
      </c>
      <c r="E66" s="1013" t="s">
        <v>171</v>
      </c>
      <c r="F66" s="1013"/>
      <c r="G66" s="1061" t="s">
        <v>515</v>
      </c>
      <c r="H66" s="1061"/>
      <c r="I66" s="1004" t="s">
        <v>500</v>
      </c>
      <c r="J66" s="1004"/>
      <c r="K66" s="1026" t="s">
        <v>567</v>
      </c>
      <c r="L66" s="1026"/>
      <c r="M66" s="1018" t="s">
        <v>905</v>
      </c>
      <c r="N66" s="1018"/>
      <c r="O66" s="1129" t="s">
        <v>882</v>
      </c>
      <c r="P66" s="1036"/>
      <c r="Q66" s="251" t="s">
        <v>710</v>
      </c>
      <c r="R66" s="1026" t="s">
        <v>568</v>
      </c>
      <c r="S66" s="1026"/>
      <c r="T66" s="1018" t="s">
        <v>900</v>
      </c>
      <c r="U66" s="1018"/>
      <c r="V66" s="1018" t="s">
        <v>750</v>
      </c>
      <c r="W66" s="1018"/>
      <c r="X66" s="362" t="s">
        <v>933</v>
      </c>
      <c r="Y66" s="11"/>
      <c r="Z66" s="315" t="s">
        <v>901</v>
      </c>
      <c r="AA66" s="11"/>
      <c r="AB66" s="315" t="s">
        <v>813</v>
      </c>
      <c r="AC66" s="138" t="s">
        <v>1027</v>
      </c>
      <c r="AD66" s="461" t="s">
        <v>1186</v>
      </c>
      <c r="AE66" s="486" t="s">
        <v>1257</v>
      </c>
      <c r="AF66" s="576" t="s">
        <v>1525</v>
      </c>
      <c r="AG66" s="486" t="s">
        <v>1331</v>
      </c>
    </row>
    <row r="67" spans="1:33" ht="15.75">
      <c r="A67" s="122" t="s">
        <v>985</v>
      </c>
      <c r="B67" s="328">
        <v>1</v>
      </c>
      <c r="C67" s="12"/>
      <c r="D67" s="363" t="s">
        <v>600</v>
      </c>
      <c r="E67" s="365"/>
      <c r="F67" s="366"/>
      <c r="G67" s="359"/>
      <c r="H67" s="359"/>
      <c r="I67" s="293"/>
      <c r="J67" s="293"/>
      <c r="K67" s="330"/>
      <c r="L67" s="330"/>
      <c r="M67" s="328"/>
      <c r="N67" s="328"/>
      <c r="O67" s="328"/>
      <c r="P67" s="328"/>
      <c r="Q67" s="109"/>
      <c r="R67" s="330"/>
      <c r="S67" s="330"/>
      <c r="T67" s="328"/>
      <c r="U67" s="328"/>
      <c r="V67" s="328"/>
      <c r="W67" s="328"/>
      <c r="X67" s="34"/>
      <c r="Z67" s="217"/>
      <c r="AA67" s="64"/>
      <c r="AB67" s="217"/>
    </row>
    <row r="68" spans="1:33" ht="15.75">
      <c r="A68" s="122" t="s">
        <v>986</v>
      </c>
      <c r="B68" s="328">
        <v>1</v>
      </c>
      <c r="C68" s="12"/>
      <c r="D68" s="363" t="s">
        <v>893</v>
      </c>
      <c r="E68" s="364"/>
      <c r="F68" s="293"/>
      <c r="G68" s="294"/>
      <c r="H68" s="294"/>
      <c r="I68" s="293"/>
      <c r="J68" s="293"/>
      <c r="K68" s="330"/>
      <c r="L68" s="330"/>
      <c r="M68" s="328"/>
      <c r="N68" s="328"/>
      <c r="O68" s="328"/>
      <c r="P68" s="328"/>
      <c r="Q68" s="109"/>
      <c r="R68" s="330"/>
      <c r="S68" s="330"/>
      <c r="T68" s="328"/>
      <c r="U68" s="328"/>
      <c r="V68" s="328"/>
      <c r="W68" s="328"/>
      <c r="X68" s="34"/>
      <c r="Z68" s="217"/>
      <c r="AA68" s="64"/>
      <c r="AB68" s="217"/>
    </row>
    <row r="69" spans="1:33" ht="15.75">
      <c r="A69" s="122" t="s">
        <v>984</v>
      </c>
      <c r="B69" s="328">
        <v>1</v>
      </c>
      <c r="C69" s="12"/>
      <c r="D69" s="363" t="s">
        <v>807</v>
      </c>
      <c r="E69" s="367"/>
      <c r="F69" s="368"/>
      <c r="G69" s="369"/>
      <c r="H69" s="369"/>
      <c r="I69" s="293"/>
      <c r="J69" s="293"/>
      <c r="K69" s="330"/>
      <c r="L69" s="330"/>
      <c r="M69" s="328"/>
      <c r="N69" s="328"/>
      <c r="O69" s="328"/>
      <c r="P69" s="328"/>
      <c r="Q69" s="109"/>
      <c r="R69" s="330"/>
      <c r="S69" s="330"/>
      <c r="T69" s="328"/>
      <c r="U69" s="328"/>
      <c r="V69" s="328"/>
      <c r="W69" s="328"/>
      <c r="X69" s="34"/>
      <c r="Z69" s="217"/>
      <c r="AA69" s="64"/>
      <c r="AB69" s="217"/>
    </row>
    <row r="70" spans="1:33" ht="15.75">
      <c r="A70" s="122" t="s">
        <v>991</v>
      </c>
      <c r="B70" s="393">
        <v>4</v>
      </c>
      <c r="C70" s="12"/>
      <c r="D70" s="395" t="s">
        <v>1050</v>
      </c>
      <c r="E70" s="367" t="s">
        <v>1051</v>
      </c>
      <c r="F70" s="397" t="s">
        <v>1054</v>
      </c>
      <c r="G70" s="369" t="s">
        <v>1058</v>
      </c>
      <c r="H70" s="369"/>
      <c r="I70" s="293"/>
      <c r="J70" s="293"/>
      <c r="K70" s="394"/>
      <c r="L70" s="394"/>
      <c r="M70" s="393"/>
      <c r="N70" s="393"/>
      <c r="O70" s="393"/>
      <c r="P70" s="393"/>
      <c r="Q70" s="109"/>
      <c r="R70" s="394"/>
      <c r="S70" s="394"/>
      <c r="T70" s="393"/>
      <c r="U70" s="393"/>
      <c r="V70" s="393"/>
      <c r="W70" s="393"/>
      <c r="X70" s="34"/>
      <c r="Z70" s="217"/>
      <c r="AA70" s="64"/>
      <c r="AB70" s="217"/>
    </row>
    <row r="71" spans="1:33">
      <c r="A71" s="152" t="s">
        <v>816</v>
      </c>
      <c r="B71" s="13">
        <v>5</v>
      </c>
      <c r="C71" s="12"/>
      <c r="D71" s="29" t="s">
        <v>658</v>
      </c>
      <c r="E71" s="1015" t="s">
        <v>817</v>
      </c>
      <c r="F71" s="1016"/>
      <c r="G71" s="1014" t="s">
        <v>818</v>
      </c>
      <c r="H71" s="1014"/>
      <c r="I71" s="320" t="s">
        <v>819</v>
      </c>
      <c r="J71" s="1055" t="s">
        <v>707</v>
      </c>
      <c r="K71" s="1056"/>
      <c r="L71" s="12"/>
      <c r="M71" s="110"/>
      <c r="N71" s="12"/>
      <c r="O71" s="105"/>
    </row>
    <row r="72" spans="1:33" s="563" customFormat="1" ht="15.75">
      <c r="A72" s="152" t="s">
        <v>43</v>
      </c>
      <c r="B72" s="579">
        <v>2</v>
      </c>
      <c r="C72" s="12"/>
      <c r="D72" s="505" t="s">
        <v>1427</v>
      </c>
      <c r="E72" s="1064" t="s">
        <v>1426</v>
      </c>
      <c r="F72" s="1065"/>
      <c r="G72" s="364"/>
      <c r="H72" s="293"/>
      <c r="I72" s="584"/>
      <c r="J72" s="585"/>
      <c r="K72" s="578"/>
      <c r="L72" s="12"/>
      <c r="M72" s="581"/>
      <c r="N72" s="12"/>
      <c r="O72" s="105"/>
      <c r="R72" s="34"/>
    </row>
    <row r="73" spans="1:33">
      <c r="A73" s="152" t="s">
        <v>96</v>
      </c>
      <c r="B73" s="13">
        <v>4</v>
      </c>
      <c r="C73" s="12"/>
      <c r="D73" s="250" t="s">
        <v>713</v>
      </c>
      <c r="E73" s="1057" t="s">
        <v>714</v>
      </c>
      <c r="F73" s="1057"/>
      <c r="G73" s="1049" t="s">
        <v>715</v>
      </c>
      <c r="H73" s="1050"/>
      <c r="I73" s="1057" t="s">
        <v>716</v>
      </c>
      <c r="J73" s="1057"/>
      <c r="K73" s="266" t="s">
        <v>743</v>
      </c>
      <c r="L73" s="12"/>
      <c r="M73" s="110"/>
      <c r="N73" s="12"/>
      <c r="O73" s="105"/>
    </row>
    <row r="74" spans="1:33" ht="15.75">
      <c r="A74" s="146" t="s">
        <v>41</v>
      </c>
      <c r="B74" s="141">
        <v>8</v>
      </c>
      <c r="C74" s="119"/>
      <c r="D74" s="289" t="s">
        <v>943</v>
      </c>
      <c r="E74" s="1062" t="s">
        <v>945</v>
      </c>
      <c r="F74" s="1063"/>
      <c r="G74" s="1000" t="s">
        <v>944</v>
      </c>
      <c r="H74" s="1000"/>
      <c r="I74" s="1053" t="s">
        <v>387</v>
      </c>
      <c r="J74" s="1054"/>
      <c r="K74" s="489" t="s">
        <v>1425</v>
      </c>
      <c r="L74" s="505" t="s">
        <v>1424</v>
      </c>
      <c r="M74" s="505" t="s">
        <v>536</v>
      </c>
      <c r="N74" s="58" t="s">
        <v>1360</v>
      </c>
      <c r="O74" s="138"/>
    </row>
    <row r="75" spans="1:33">
      <c r="A75" s="125" t="s">
        <v>624</v>
      </c>
      <c r="B75" s="101">
        <f>SUM(B65:B74)</f>
        <v>53</v>
      </c>
      <c r="H75" s="43"/>
      <c r="I75" s="43"/>
      <c r="J75" s="100"/>
      <c r="K75" s="100"/>
      <c r="L75" s="110"/>
      <c r="M75" s="110"/>
    </row>
    <row r="76" spans="1:33">
      <c r="A76" s="69"/>
      <c r="B76" s="101"/>
      <c r="H76" s="43"/>
      <c r="I76" s="43"/>
      <c r="J76" s="100"/>
      <c r="K76" s="100"/>
      <c r="L76" s="110"/>
      <c r="M76" s="110"/>
    </row>
    <row r="77" spans="1:33">
      <c r="A77" s="128" t="s">
        <v>631</v>
      </c>
      <c r="B77" s="129"/>
      <c r="C77" s="130"/>
      <c r="D77" s="130"/>
      <c r="E77" s="130"/>
      <c r="F77" s="130"/>
      <c r="G77" s="130"/>
      <c r="H77" s="130"/>
      <c r="I77" s="130"/>
      <c r="J77" s="139"/>
      <c r="K77" s="139"/>
      <c r="L77" s="130"/>
      <c r="M77" s="130"/>
      <c r="N77" s="130"/>
      <c r="O77" s="132"/>
    </row>
    <row r="78" spans="1:33" ht="15.75">
      <c r="A78" s="152" t="s">
        <v>932</v>
      </c>
      <c r="B78" s="13">
        <v>4</v>
      </c>
      <c r="C78" s="12"/>
      <c r="D78" s="58" t="s">
        <v>570</v>
      </c>
      <c r="E78" s="318" t="s">
        <v>1142</v>
      </c>
      <c r="F78" s="51" t="s">
        <v>1236</v>
      </c>
      <c r="G78" s="12" t="s">
        <v>1597</v>
      </c>
      <c r="H78" s="12"/>
      <c r="I78" s="12"/>
      <c r="J78" s="134"/>
      <c r="K78" s="134"/>
      <c r="L78" s="12"/>
      <c r="M78" s="12"/>
      <c r="N78" s="12"/>
      <c r="O78" s="105"/>
    </row>
    <row r="79" spans="1:33">
      <c r="A79" s="152" t="s">
        <v>1588</v>
      </c>
      <c r="B79" s="13">
        <v>6</v>
      </c>
      <c r="C79" s="12"/>
      <c r="D79" s="305" t="s">
        <v>1551</v>
      </c>
      <c r="E79" s="305" t="s">
        <v>1552</v>
      </c>
      <c r="F79" s="305" t="s">
        <v>1554</v>
      </c>
      <c r="G79" s="305" t="s">
        <v>1553</v>
      </c>
      <c r="H79" s="305" t="s">
        <v>1600</v>
      </c>
      <c r="I79" s="305" t="s">
        <v>1601</v>
      </c>
      <c r="J79" s="134"/>
      <c r="K79" s="134"/>
      <c r="L79" s="12"/>
      <c r="M79" s="12"/>
      <c r="N79" s="12"/>
      <c r="O79" s="105"/>
    </row>
    <row r="80" spans="1:33">
      <c r="A80" s="152"/>
      <c r="B80" s="13"/>
      <c r="C80" s="12"/>
      <c r="D80" s="12"/>
      <c r="E80" s="12"/>
      <c r="F80" s="12"/>
      <c r="G80" s="12"/>
      <c r="H80" s="12"/>
      <c r="I80" s="12"/>
      <c r="J80" s="134"/>
      <c r="K80" s="134"/>
      <c r="L80" s="12"/>
      <c r="M80" s="12"/>
      <c r="N80" s="12"/>
      <c r="O80" s="105"/>
    </row>
    <row r="81" spans="1:31">
      <c r="A81" s="146"/>
      <c r="B81" s="141"/>
      <c r="C81" s="119"/>
      <c r="D81" s="119"/>
      <c r="E81" s="119"/>
      <c r="F81" s="119"/>
      <c r="G81" s="119"/>
      <c r="H81" s="119"/>
      <c r="I81" s="119"/>
      <c r="J81" s="137"/>
      <c r="K81" s="137"/>
      <c r="L81" s="119"/>
      <c r="M81" s="119"/>
      <c r="N81" s="119"/>
      <c r="O81" s="138"/>
    </row>
    <row r="82" spans="1:31">
      <c r="A82" s="125" t="s">
        <v>624</v>
      </c>
      <c r="B82" s="101">
        <f>SUM(B78:B81)</f>
        <v>10</v>
      </c>
      <c r="J82" s="47"/>
      <c r="K82" s="47"/>
    </row>
    <row r="83" spans="1:31">
      <c r="A83" s="69"/>
      <c r="B83" s="101"/>
      <c r="J83" s="47"/>
      <c r="K83" s="47"/>
    </row>
    <row r="84" spans="1:31">
      <c r="A84" s="128" t="s">
        <v>632</v>
      </c>
      <c r="B84" s="129"/>
      <c r="C84" s="130"/>
      <c r="D84" s="130"/>
      <c r="E84" s="130"/>
      <c r="F84" s="130"/>
      <c r="G84" s="130"/>
      <c r="H84" s="130"/>
      <c r="I84" s="157"/>
      <c r="J84" s="157"/>
      <c r="K84" s="157"/>
      <c r="L84" s="157"/>
      <c r="M84" s="158"/>
      <c r="N84" s="157"/>
      <c r="O84" s="159"/>
      <c r="P84" s="68"/>
    </row>
    <row r="85" spans="1:31" ht="15.75">
      <c r="A85" s="152" t="s">
        <v>981</v>
      </c>
      <c r="B85" s="13">
        <v>1</v>
      </c>
      <c r="C85" s="12"/>
      <c r="D85" s="308" t="s">
        <v>961</v>
      </c>
      <c r="E85" s="12"/>
      <c r="F85" s="12"/>
      <c r="G85" s="12"/>
      <c r="H85" s="12"/>
      <c r="I85" s="68"/>
      <c r="J85" s="68"/>
      <c r="K85" s="68"/>
      <c r="L85" s="68"/>
      <c r="M85" s="112"/>
      <c r="N85" s="68"/>
      <c r="O85" s="160"/>
      <c r="P85" s="68"/>
    </row>
    <row r="86" spans="1:31" ht="15.75">
      <c r="A86" s="152" t="s">
        <v>1627</v>
      </c>
      <c r="B86" s="13">
        <v>1</v>
      </c>
      <c r="C86" s="12"/>
      <c r="D86" s="489" t="s">
        <v>1338</v>
      </c>
      <c r="E86" s="12"/>
      <c r="F86" s="12"/>
      <c r="G86" s="12"/>
      <c r="H86" s="12"/>
      <c r="I86" s="68"/>
      <c r="J86" s="68"/>
      <c r="K86" s="68"/>
      <c r="L86" s="68"/>
      <c r="M86" s="112"/>
      <c r="N86" s="68"/>
      <c r="O86" s="160"/>
      <c r="P86" s="68"/>
    </row>
    <row r="87" spans="1:31">
      <c r="A87" s="146"/>
      <c r="B87" s="141"/>
      <c r="C87" s="119"/>
      <c r="D87" s="119"/>
      <c r="E87" s="119"/>
      <c r="F87" s="119"/>
      <c r="G87" s="119"/>
      <c r="H87" s="119"/>
      <c r="I87" s="124"/>
      <c r="J87" s="124"/>
      <c r="K87" s="124"/>
      <c r="L87" s="124"/>
      <c r="M87" s="161"/>
      <c r="N87" s="124"/>
      <c r="O87" s="162"/>
      <c r="P87" s="68"/>
    </row>
    <row r="88" spans="1:31">
      <c r="A88" s="125" t="s">
        <v>624</v>
      </c>
      <c r="B88" s="101">
        <f>SUM(B85:B87)</f>
        <v>2</v>
      </c>
      <c r="I88" s="68"/>
      <c r="J88" s="68"/>
      <c r="K88" s="68"/>
      <c r="L88" s="68"/>
      <c r="M88" s="112"/>
      <c r="N88" s="68"/>
      <c r="O88" s="114"/>
      <c r="P88" s="68"/>
    </row>
    <row r="89" spans="1:31">
      <c r="A89" s="69"/>
      <c r="B89" s="101"/>
      <c r="H89" s="12"/>
      <c r="I89" s="68"/>
      <c r="J89" s="112"/>
      <c r="K89" s="112"/>
      <c r="L89" s="113"/>
      <c r="M89" s="112"/>
      <c r="N89" s="114"/>
      <c r="O89" s="114"/>
      <c r="P89" s="68"/>
    </row>
    <row r="90" spans="1:31">
      <c r="A90" s="128" t="s">
        <v>633</v>
      </c>
      <c r="B90" s="129"/>
      <c r="C90" s="130"/>
      <c r="D90" s="130"/>
      <c r="E90" s="130"/>
      <c r="F90" s="130"/>
      <c r="G90" s="130"/>
      <c r="H90" s="130"/>
      <c r="I90" s="157"/>
      <c r="J90" s="163"/>
      <c r="K90" s="163"/>
      <c r="L90" s="157"/>
      <c r="M90" s="157"/>
      <c r="N90" s="157"/>
      <c r="O90" s="164"/>
      <c r="P90" s="68"/>
    </row>
    <row r="91" spans="1:31">
      <c r="A91" s="152" t="s">
        <v>194</v>
      </c>
      <c r="B91" s="13">
        <v>6</v>
      </c>
      <c r="C91" s="12"/>
      <c r="D91" s="223" t="s">
        <v>201</v>
      </c>
      <c r="E91" s="1004" t="s">
        <v>493</v>
      </c>
      <c r="F91" s="1004"/>
      <c r="G91" s="215" t="s">
        <v>904</v>
      </c>
      <c r="H91" s="1018" t="s">
        <v>739</v>
      </c>
      <c r="I91" s="1018"/>
      <c r="J91" s="1067" t="s">
        <v>580</v>
      </c>
      <c r="K91" s="1067"/>
      <c r="L91" s="1004" t="s">
        <v>494</v>
      </c>
      <c r="M91" s="1004"/>
      <c r="N91" s="68"/>
      <c r="O91" s="165"/>
      <c r="P91" s="68"/>
    </row>
    <row r="92" spans="1:31" s="563" customFormat="1">
      <c r="A92" s="152" t="s">
        <v>1007</v>
      </c>
      <c r="B92" s="712">
        <v>1</v>
      </c>
      <c r="C92" s="12"/>
      <c r="D92" s="458" t="s">
        <v>1625</v>
      </c>
      <c r="E92" s="713"/>
      <c r="F92" s="293"/>
      <c r="G92" s="14"/>
      <c r="H92" s="712"/>
      <c r="I92" s="712"/>
      <c r="J92" s="343"/>
      <c r="K92" s="343"/>
      <c r="L92" s="293"/>
      <c r="M92" s="293"/>
      <c r="N92" s="68"/>
      <c r="O92" s="165"/>
      <c r="P92" s="68"/>
    </row>
    <row r="93" spans="1:31">
      <c r="A93" s="152" t="s">
        <v>980</v>
      </c>
      <c r="B93" s="13">
        <v>2</v>
      </c>
      <c r="C93" s="12"/>
      <c r="D93" s="316" t="s">
        <v>175</v>
      </c>
      <c r="E93" s="322" t="s">
        <v>357</v>
      </c>
      <c r="F93" s="12"/>
      <c r="G93" s="12"/>
      <c r="H93" s="12"/>
      <c r="I93" s="68"/>
      <c r="J93" s="116"/>
      <c r="K93" s="116"/>
      <c r="L93" s="68"/>
      <c r="M93" s="68"/>
      <c r="N93" s="68"/>
      <c r="O93" s="165"/>
      <c r="P93" s="68"/>
    </row>
    <row r="94" spans="1:31">
      <c r="A94" s="152" t="s">
        <v>1214</v>
      </c>
      <c r="B94" s="13">
        <v>28</v>
      </c>
      <c r="C94" s="12"/>
      <c r="D94" s="6" t="s">
        <v>1117</v>
      </c>
      <c r="E94" s="11" t="s">
        <v>1037</v>
      </c>
      <c r="F94" s="29" t="s">
        <v>1038</v>
      </c>
      <c r="G94" s="29" t="s">
        <v>1039</v>
      </c>
      <c r="H94" s="396" t="s">
        <v>1040</v>
      </c>
      <c r="I94" s="396" t="s">
        <v>1041</v>
      </c>
      <c r="J94" s="396" t="s">
        <v>1042</v>
      </c>
      <c r="K94" s="397" t="s">
        <v>1052</v>
      </c>
      <c r="L94" s="397" t="s">
        <v>1053</v>
      </c>
      <c r="M94" s="397" t="s">
        <v>1057</v>
      </c>
      <c r="N94" s="397" t="s">
        <v>1056</v>
      </c>
      <c r="O94" s="397" t="s">
        <v>1060</v>
      </c>
      <c r="P94" s="397" t="s">
        <v>1065</v>
      </c>
      <c r="Q94" s="397" t="s">
        <v>528</v>
      </c>
      <c r="R94" s="442" t="s">
        <v>1320</v>
      </c>
      <c r="S94" s="397" t="s">
        <v>1043</v>
      </c>
      <c r="T94" s="397" t="s">
        <v>1044</v>
      </c>
      <c r="U94" s="397" t="s">
        <v>1045</v>
      </c>
      <c r="V94" s="397" t="s">
        <v>1046</v>
      </c>
      <c r="W94" s="397" t="s">
        <v>1047</v>
      </c>
      <c r="X94" s="397" t="s">
        <v>1048</v>
      </c>
      <c r="Y94" s="397" t="s">
        <v>1055</v>
      </c>
      <c r="Z94" s="441" t="s">
        <v>1256</v>
      </c>
      <c r="AA94" s="414" t="s">
        <v>1321</v>
      </c>
      <c r="AB94" s="421" t="s">
        <v>1389</v>
      </c>
      <c r="AC94" s="451" t="s">
        <v>1247</v>
      </c>
      <c r="AD94" s="397" t="s">
        <v>1049</v>
      </c>
      <c r="AE94" s="11" t="s">
        <v>521</v>
      </c>
    </row>
    <row r="95" spans="1:31">
      <c r="A95" s="146" t="s">
        <v>1470</v>
      </c>
      <c r="B95" s="141">
        <v>3</v>
      </c>
      <c r="C95" s="119"/>
      <c r="D95" s="58" t="s">
        <v>1289</v>
      </c>
      <c r="E95" s="484" t="s">
        <v>1291</v>
      </c>
      <c r="F95" s="484" t="s">
        <v>1290</v>
      </c>
      <c r="G95" s="119"/>
      <c r="H95" s="119"/>
      <c r="I95" s="124"/>
      <c r="J95" s="166"/>
      <c r="K95" s="166"/>
      <c r="L95" s="124"/>
      <c r="M95" s="124"/>
      <c r="N95" s="124"/>
      <c r="O95" s="167"/>
      <c r="P95" s="68"/>
    </row>
    <row r="96" spans="1:31">
      <c r="A96" s="125" t="s">
        <v>624</v>
      </c>
      <c r="B96" s="101">
        <f>SUM(B91:B95)</f>
        <v>40</v>
      </c>
      <c r="I96" s="68"/>
      <c r="J96" s="116"/>
      <c r="K96" s="116"/>
      <c r="L96" s="68"/>
      <c r="M96" s="68"/>
      <c r="N96" s="68"/>
      <c r="O96" s="68"/>
      <c r="P96" s="68"/>
    </row>
    <row r="97" spans="1:55">
      <c r="A97" s="69"/>
      <c r="B97" s="101"/>
      <c r="J97" s="47"/>
      <c r="K97" s="47"/>
    </row>
    <row r="98" spans="1:55">
      <c r="A98" s="128" t="s">
        <v>634</v>
      </c>
      <c r="B98" s="129"/>
      <c r="C98" s="130"/>
      <c r="D98" s="130"/>
      <c r="E98" s="130"/>
      <c r="F98" s="130"/>
      <c r="G98" s="130"/>
      <c r="H98" s="157"/>
      <c r="I98" s="157"/>
      <c r="J98" s="157"/>
      <c r="K98" s="157"/>
      <c r="L98" s="157"/>
      <c r="M98" s="157"/>
      <c r="N98" s="157"/>
      <c r="O98" s="164"/>
      <c r="P98" s="68"/>
      <c r="Q98" s="68"/>
      <c r="R98" s="68"/>
      <c r="S98" s="68"/>
      <c r="T98" s="68"/>
      <c r="U98" s="68"/>
    </row>
    <row r="99" spans="1:55" ht="24">
      <c r="A99" s="152" t="s">
        <v>38</v>
      </c>
      <c r="B99" s="13">
        <v>29</v>
      </c>
      <c r="C99" s="12"/>
      <c r="D99" s="31" t="s">
        <v>368</v>
      </c>
      <c r="E99" s="1018" t="s">
        <v>670</v>
      </c>
      <c r="F99" s="1018"/>
      <c r="G99" s="1044" t="s">
        <v>430</v>
      </c>
      <c r="H99" s="1044"/>
      <c r="I99" s="1018" t="s">
        <v>731</v>
      </c>
      <c r="J99" s="1018"/>
      <c r="K99" s="1084" t="s">
        <v>378</v>
      </c>
      <c r="L99" s="1085"/>
      <c r="M99" s="1018" t="s">
        <v>732</v>
      </c>
      <c r="N99" s="1018"/>
      <c r="O99" s="42" t="s">
        <v>367</v>
      </c>
      <c r="P99" s="1018" t="s">
        <v>518</v>
      </c>
      <c r="Q99" s="1018"/>
      <c r="R99" s="1018" t="s">
        <v>597</v>
      </c>
      <c r="S99" s="1018"/>
      <c r="T99" s="1114" t="s">
        <v>485</v>
      </c>
      <c r="U99" s="1114"/>
      <c r="V99" s="1113" t="s">
        <v>391</v>
      </c>
      <c r="W99" s="1113"/>
      <c r="X99" s="1018" t="s">
        <v>599</v>
      </c>
      <c r="Y99" s="1018"/>
      <c r="Z99" s="1113" t="s">
        <v>450</v>
      </c>
      <c r="AA99" s="1113"/>
      <c r="AB99" s="1018" t="s">
        <v>479</v>
      </c>
      <c r="AC99" s="1018"/>
      <c r="AD99" s="1018" t="s">
        <v>566</v>
      </c>
      <c r="AE99" s="1018"/>
      <c r="AF99" s="39" t="s">
        <v>351</v>
      </c>
      <c r="AG99" s="218" t="s">
        <v>729</v>
      </c>
      <c r="AH99" s="1018" t="s">
        <v>480</v>
      </c>
      <c r="AI99" s="1018"/>
      <c r="AJ99" s="995" t="s">
        <v>236</v>
      </c>
      <c r="AK99" s="1116"/>
      <c r="AL99" s="1117" t="s">
        <v>598</v>
      </c>
      <c r="AM99" s="1118"/>
      <c r="AN99" s="1119" t="s">
        <v>309</v>
      </c>
      <c r="AO99" s="1120"/>
      <c r="AP99" s="305" t="s">
        <v>1183</v>
      </c>
      <c r="AQ99" s="1121" t="s">
        <v>308</v>
      </c>
      <c r="AR99" s="1122"/>
      <c r="AS99" s="1119" t="s">
        <v>310</v>
      </c>
      <c r="AT99" s="1120"/>
      <c r="AU99" s="207" t="s">
        <v>371</v>
      </c>
      <c r="AW99" s="30" t="s">
        <v>1152</v>
      </c>
      <c r="AX99" s="30" t="s">
        <v>1155</v>
      </c>
      <c r="AY99" s="68" t="s">
        <v>1156</v>
      </c>
      <c r="AZ99" s="68" t="s">
        <v>1157</v>
      </c>
      <c r="BA99" s="68" t="s">
        <v>1159</v>
      </c>
      <c r="BB99" s="30" t="s">
        <v>1409</v>
      </c>
      <c r="BC99" s="30" t="s">
        <v>1410</v>
      </c>
    </row>
    <row r="100" spans="1:55">
      <c r="A100" s="152" t="s">
        <v>997</v>
      </c>
      <c r="B100" s="328">
        <v>5</v>
      </c>
      <c r="C100" s="12"/>
      <c r="D100" s="211" t="s">
        <v>903</v>
      </c>
      <c r="E100" s="60" t="s">
        <v>1127</v>
      </c>
      <c r="F100" s="29" t="s">
        <v>1130</v>
      </c>
      <c r="G100" s="338" t="s">
        <v>1127</v>
      </c>
      <c r="H100" s="58" t="s">
        <v>1420</v>
      </c>
      <c r="I100" s="328"/>
      <c r="J100" s="328"/>
      <c r="K100" s="338"/>
      <c r="L100" s="338"/>
      <c r="M100" s="328"/>
      <c r="N100" s="328"/>
      <c r="O100" s="339"/>
      <c r="P100" s="328"/>
      <c r="Q100" s="328"/>
      <c r="R100" s="328"/>
      <c r="S100" s="328"/>
      <c r="T100" s="43"/>
      <c r="U100" s="43"/>
      <c r="V100" s="206"/>
      <c r="W100" s="206"/>
      <c r="X100" s="328"/>
      <c r="Y100" s="328"/>
      <c r="Z100" s="206"/>
      <c r="AA100" s="206"/>
      <c r="AB100" s="328"/>
      <c r="AC100" s="328"/>
      <c r="AD100" s="328"/>
      <c r="AE100" s="328"/>
      <c r="AF100" s="340"/>
      <c r="AG100" s="109"/>
      <c r="AH100" s="328"/>
      <c r="AI100" s="328"/>
      <c r="AJ100" s="361"/>
      <c r="AK100" s="64"/>
      <c r="AL100" s="217"/>
    </row>
    <row r="101" spans="1:55" ht="15.75">
      <c r="A101" s="152" t="s">
        <v>183</v>
      </c>
      <c r="B101" s="430">
        <v>2</v>
      </c>
      <c r="C101" s="12"/>
      <c r="D101" s="51" t="s">
        <v>1116</v>
      </c>
      <c r="E101" s="36" t="s">
        <v>1171</v>
      </c>
      <c r="F101" s="21"/>
      <c r="G101" s="338"/>
      <c r="H101" s="338"/>
      <c r="I101" s="430"/>
      <c r="J101" s="430"/>
      <c r="K101" s="338"/>
      <c r="L101" s="338"/>
      <c r="M101" s="430"/>
      <c r="N101" s="430"/>
      <c r="O101" s="339"/>
      <c r="P101" s="430"/>
      <c r="Q101" s="430"/>
      <c r="R101" s="430"/>
      <c r="S101" s="430"/>
      <c r="T101" s="43"/>
      <c r="U101" s="43"/>
      <c r="V101" s="206"/>
      <c r="W101" s="206"/>
      <c r="X101" s="430"/>
      <c r="Y101" s="430"/>
      <c r="Z101" s="206"/>
      <c r="AA101" s="206"/>
      <c r="AB101" s="430"/>
      <c r="AC101" s="430"/>
      <c r="AD101" s="430"/>
      <c r="AE101" s="430"/>
      <c r="AF101" s="340"/>
      <c r="AG101" s="109"/>
      <c r="AH101" s="430"/>
      <c r="AI101" s="430"/>
      <c r="AJ101" s="361"/>
      <c r="AK101" s="64"/>
      <c r="AL101" s="217"/>
    </row>
    <row r="102" spans="1:55" ht="15.75">
      <c r="A102" s="152" t="s">
        <v>783</v>
      </c>
      <c r="B102" s="13">
        <v>2</v>
      </c>
      <c r="C102" s="12"/>
      <c r="D102" s="216" t="s">
        <v>833</v>
      </c>
      <c r="E102" s="219" t="s">
        <v>931</v>
      </c>
      <c r="F102" s="12"/>
      <c r="G102" s="12"/>
      <c r="H102" s="68"/>
      <c r="I102" s="68"/>
      <c r="J102" s="68"/>
      <c r="K102" s="68"/>
      <c r="L102" s="68"/>
      <c r="M102" s="68"/>
      <c r="N102" s="68"/>
      <c r="O102" s="165"/>
      <c r="P102" s="68"/>
      <c r="Q102" s="68"/>
      <c r="R102" s="68"/>
      <c r="S102" s="68"/>
      <c r="T102" s="68"/>
      <c r="U102" s="68"/>
    </row>
    <row r="103" spans="1:55" s="563" customFormat="1" ht="15.75">
      <c r="A103" s="152" t="s">
        <v>280</v>
      </c>
      <c r="B103" s="648">
        <v>1</v>
      </c>
      <c r="C103" s="12"/>
      <c r="D103" s="219" t="s">
        <v>1258</v>
      </c>
      <c r="E103" s="219"/>
      <c r="F103" s="12"/>
      <c r="G103" s="12"/>
      <c r="H103" s="68"/>
      <c r="I103" s="68"/>
      <c r="J103" s="68"/>
      <c r="K103" s="68"/>
      <c r="L103" s="68"/>
      <c r="M103" s="68"/>
      <c r="N103" s="68"/>
      <c r="O103" s="165"/>
      <c r="P103" s="68"/>
      <c r="Q103" s="68"/>
      <c r="R103" s="68"/>
      <c r="S103" s="68"/>
      <c r="T103" s="68"/>
      <c r="U103" s="68"/>
    </row>
    <row r="104" spans="1:55" s="563" customFormat="1" ht="15.75">
      <c r="A104" s="152" t="s">
        <v>1614</v>
      </c>
      <c r="B104" s="575">
        <v>7</v>
      </c>
      <c r="C104" s="12"/>
      <c r="D104" s="460" t="s">
        <v>1170</v>
      </c>
      <c r="E104" s="29" t="s">
        <v>1476</v>
      </c>
      <c r="F104" s="447" t="s">
        <v>1473</v>
      </c>
      <c r="G104" s="447" t="s">
        <v>1474</v>
      </c>
      <c r="H104" s="68"/>
      <c r="I104" s="710" t="s">
        <v>1477</v>
      </c>
      <c r="J104" s="710" t="s">
        <v>1478</v>
      </c>
      <c r="K104" s="711" t="s">
        <v>1379</v>
      </c>
      <c r="L104" s="30"/>
      <c r="M104" s="68"/>
      <c r="N104" s="68"/>
      <c r="O104" s="165"/>
      <c r="P104" s="68"/>
      <c r="Q104" s="68"/>
      <c r="R104" s="68"/>
      <c r="S104" s="68"/>
      <c r="T104" s="68"/>
      <c r="U104" s="68"/>
    </row>
    <row r="105" spans="1:55" s="563" customFormat="1" ht="15.75">
      <c r="A105" s="152" t="s">
        <v>36</v>
      </c>
      <c r="B105" s="633">
        <v>5</v>
      </c>
      <c r="C105" s="12"/>
      <c r="D105" s="36" t="s">
        <v>1288</v>
      </c>
      <c r="E105" s="484" t="s">
        <v>1495</v>
      </c>
      <c r="F105" s="12"/>
      <c r="G105" s="558" t="s">
        <v>1286</v>
      </c>
      <c r="H105" s="36" t="s">
        <v>1287</v>
      </c>
      <c r="I105" s="485" t="s">
        <v>1532</v>
      </c>
      <c r="J105" s="68"/>
      <c r="K105" s="68"/>
      <c r="L105" s="68"/>
      <c r="M105" s="68"/>
      <c r="N105" s="68"/>
      <c r="O105" s="165"/>
      <c r="P105" s="68"/>
      <c r="Q105" s="68"/>
      <c r="R105" s="68"/>
      <c r="S105" s="68"/>
      <c r="T105" s="68"/>
      <c r="U105" s="68"/>
    </row>
    <row r="106" spans="1:55" ht="15.75">
      <c r="A106" s="152" t="s">
        <v>1160</v>
      </c>
      <c r="B106" s="448">
        <v>1</v>
      </c>
      <c r="C106" s="12"/>
      <c r="D106" s="423" t="s">
        <v>1069</v>
      </c>
      <c r="E106" s="219"/>
      <c r="F106" s="12"/>
      <c r="G106" s="12"/>
      <c r="H106" s="68"/>
      <c r="I106" s="68"/>
      <c r="J106" s="68"/>
      <c r="K106" s="68"/>
      <c r="L106" s="68"/>
      <c r="M106" s="68"/>
      <c r="N106" s="68"/>
      <c r="O106" s="165"/>
      <c r="P106" s="68"/>
      <c r="Q106" s="68"/>
      <c r="S106" s="68"/>
      <c r="T106" s="68"/>
      <c r="U106" s="68"/>
    </row>
    <row r="107" spans="1:55" ht="15.75">
      <c r="A107" s="152" t="s">
        <v>397</v>
      </c>
      <c r="B107" s="13">
        <v>4</v>
      </c>
      <c r="C107" s="12"/>
      <c r="D107" s="63" t="s">
        <v>619</v>
      </c>
      <c r="E107" s="1091" t="s">
        <v>620</v>
      </c>
      <c r="F107" s="1091"/>
      <c r="G107" s="1093" t="s">
        <v>471</v>
      </c>
      <c r="H107" s="1094"/>
      <c r="I107" s="6" t="s">
        <v>1137</v>
      </c>
      <c r="J107" s="11" t="s">
        <v>1138</v>
      </c>
      <c r="K107" s="68"/>
      <c r="L107" s="68"/>
      <c r="M107" s="68"/>
      <c r="N107" s="68"/>
      <c r="O107" s="165"/>
      <c r="P107" s="68"/>
      <c r="S107" s="68"/>
      <c r="T107" s="68"/>
      <c r="U107" s="68"/>
    </row>
    <row r="108" spans="1:55" ht="15.75">
      <c r="A108" s="146" t="s">
        <v>962</v>
      </c>
      <c r="B108" s="141">
        <v>3</v>
      </c>
      <c r="C108" s="119"/>
      <c r="D108" s="35" t="s">
        <v>137</v>
      </c>
      <c r="E108" s="1086" t="s">
        <v>777</v>
      </c>
      <c r="F108" s="1086"/>
      <c r="G108" s="1088" t="s">
        <v>569</v>
      </c>
      <c r="H108" s="1088"/>
      <c r="I108" s="61" t="s">
        <v>1143</v>
      </c>
      <c r="J108" s="305" t="s">
        <v>1503</v>
      </c>
      <c r="K108" s="124"/>
      <c r="L108" s="124"/>
      <c r="M108" s="124"/>
      <c r="N108" s="124"/>
      <c r="O108" s="167"/>
      <c r="P108" s="68"/>
      <c r="Q108" s="68"/>
      <c r="R108" s="68"/>
      <c r="S108" s="68"/>
      <c r="U108" s="68"/>
    </row>
    <row r="109" spans="1:55">
      <c r="A109" s="125" t="s">
        <v>624</v>
      </c>
      <c r="B109" s="101">
        <f>SUM(B99:B108)</f>
        <v>59</v>
      </c>
      <c r="H109" s="68"/>
      <c r="I109" s="68"/>
      <c r="J109" s="68"/>
      <c r="K109" s="68"/>
      <c r="L109" s="68"/>
      <c r="M109" s="68"/>
      <c r="N109" s="68"/>
      <c r="O109" s="68"/>
      <c r="P109" s="68"/>
      <c r="S109" s="68"/>
      <c r="T109" s="68"/>
      <c r="U109" s="68"/>
    </row>
    <row r="110" spans="1:55">
      <c r="A110" s="69" t="s">
        <v>941</v>
      </c>
      <c r="B110" s="101">
        <v>1</v>
      </c>
      <c r="D110" s="15" t="s">
        <v>737</v>
      </c>
      <c r="H110" s="68"/>
      <c r="I110" s="68"/>
      <c r="J110" s="113"/>
      <c r="K110" s="113"/>
      <c r="L110" s="107"/>
      <c r="M110" s="107"/>
      <c r="N110" s="117"/>
      <c r="O110" s="117"/>
      <c r="P110" s="113"/>
      <c r="Q110" s="113"/>
      <c r="R110" s="118"/>
      <c r="S110" s="118"/>
      <c r="T110" s="107"/>
      <c r="U110" s="107"/>
    </row>
    <row r="111" spans="1:55" ht="15.75">
      <c r="A111" s="128" t="s">
        <v>881</v>
      </c>
      <c r="B111" s="129">
        <v>5</v>
      </c>
      <c r="C111" s="130"/>
      <c r="D111" s="36" t="s">
        <v>831</v>
      </c>
      <c r="E111" s="1089" t="s">
        <v>880</v>
      </c>
      <c r="F111" s="1090"/>
      <c r="G111" s="257" t="s">
        <v>879</v>
      </c>
      <c r="H111" s="567" t="s">
        <v>1421</v>
      </c>
      <c r="I111" s="6" t="s">
        <v>1335</v>
      </c>
      <c r="J111" s="163"/>
      <c r="K111" s="163"/>
      <c r="L111" s="157"/>
      <c r="M111" s="157"/>
      <c r="N111" s="157"/>
      <c r="O111" s="164"/>
      <c r="P111" s="68"/>
      <c r="Q111" s="68"/>
      <c r="R111" s="68"/>
      <c r="S111" s="68"/>
      <c r="T111" s="68"/>
      <c r="U111" s="68"/>
    </row>
    <row r="112" spans="1:55" s="563" customFormat="1" ht="15.75">
      <c r="A112" s="69" t="s">
        <v>1533</v>
      </c>
      <c r="B112" s="570">
        <v>2</v>
      </c>
      <c r="C112" s="12"/>
      <c r="D112" s="15" t="s">
        <v>1404</v>
      </c>
      <c r="E112" s="58" t="s">
        <v>1419</v>
      </c>
      <c r="F112" s="573"/>
      <c r="G112" s="258"/>
      <c r="H112" s="68"/>
      <c r="I112" s="68"/>
      <c r="J112" s="116"/>
      <c r="K112" s="116"/>
      <c r="L112" s="68"/>
      <c r="M112" s="68"/>
      <c r="N112" s="68"/>
      <c r="O112" s="165"/>
      <c r="P112" s="68"/>
      <c r="Q112" s="68"/>
      <c r="R112" s="68"/>
      <c r="S112" s="68"/>
      <c r="T112" s="68"/>
      <c r="U112" s="68"/>
    </row>
    <row r="113" spans="1:48">
      <c r="A113" s="69" t="s">
        <v>40</v>
      </c>
      <c r="B113" s="13">
        <v>2</v>
      </c>
      <c r="C113" s="12"/>
      <c r="D113" s="370" t="s">
        <v>139</v>
      </c>
      <c r="E113" s="1083" t="s">
        <v>172</v>
      </c>
      <c r="F113" s="1083"/>
      <c r="G113" s="12"/>
      <c r="H113" s="68"/>
      <c r="I113" s="68"/>
      <c r="J113" s="116"/>
      <c r="K113" s="116"/>
      <c r="L113" s="68"/>
      <c r="M113" s="68"/>
      <c r="N113" s="68"/>
      <c r="O113" s="165"/>
      <c r="P113" s="68"/>
      <c r="Q113" s="68"/>
      <c r="R113" s="68"/>
      <c r="S113" s="68"/>
      <c r="T113" s="68"/>
      <c r="U113" s="68"/>
    </row>
    <row r="114" spans="1:48" s="563" customFormat="1">
      <c r="A114" s="69" t="s">
        <v>85</v>
      </c>
      <c r="B114" s="575">
        <v>4</v>
      </c>
      <c r="C114" s="12"/>
      <c r="D114" s="397" t="s">
        <v>1519</v>
      </c>
      <c r="E114" s="15" t="s">
        <v>1342</v>
      </c>
      <c r="F114" s="577"/>
      <c r="G114" s="396" t="s">
        <v>1518</v>
      </c>
      <c r="H114" s="68"/>
      <c r="I114" s="568" t="s">
        <v>1343</v>
      </c>
      <c r="J114" s="116"/>
      <c r="K114" s="116"/>
      <c r="L114" s="68"/>
      <c r="M114" s="68"/>
      <c r="N114" s="68"/>
      <c r="O114" s="165"/>
      <c r="P114" s="68"/>
      <c r="Q114" s="68"/>
      <c r="R114" s="68"/>
      <c r="S114" s="68"/>
      <c r="T114" s="68"/>
      <c r="U114" s="68"/>
    </row>
    <row r="115" spans="1:48">
      <c r="A115" s="69" t="s">
        <v>748</v>
      </c>
      <c r="B115" s="13">
        <v>5</v>
      </c>
      <c r="C115" s="12"/>
      <c r="D115" s="1080" t="s">
        <v>158</v>
      </c>
      <c r="E115" s="1080"/>
      <c r="F115" s="1004" t="s">
        <v>102</v>
      </c>
      <c r="G115" s="1004"/>
      <c r="H115" s="253" t="s">
        <v>180</v>
      </c>
      <c r="I115" s="1018" t="s">
        <v>826</v>
      </c>
      <c r="J115" s="1018"/>
      <c r="K115" s="1060" t="s">
        <v>179</v>
      </c>
      <c r="L115" s="1060"/>
      <c r="M115" s="68"/>
      <c r="N115" s="68"/>
      <c r="O115" s="165"/>
      <c r="P115" s="68"/>
      <c r="Q115" s="68"/>
      <c r="R115" s="68"/>
      <c r="S115" s="68"/>
      <c r="T115" s="68"/>
      <c r="U115" s="68"/>
    </row>
    <row r="116" spans="1:48">
      <c r="A116" s="69" t="s">
        <v>982</v>
      </c>
      <c r="B116" s="327">
        <v>1</v>
      </c>
      <c r="C116" s="12"/>
      <c r="D116" s="371" t="s">
        <v>503</v>
      </c>
      <c r="E116" s="22"/>
      <c r="F116" s="355"/>
      <c r="G116" s="355"/>
      <c r="H116" s="23"/>
      <c r="I116" s="353"/>
      <c r="J116" s="353"/>
      <c r="K116" s="23"/>
      <c r="L116" s="68"/>
      <c r="M116" s="68"/>
      <c r="O116" s="165"/>
      <c r="P116" s="68"/>
      <c r="Q116" s="68"/>
      <c r="R116" s="68"/>
      <c r="S116" s="68"/>
      <c r="T116" s="68"/>
      <c r="U116" s="68"/>
    </row>
    <row r="117" spans="1:48" ht="16.5">
      <c r="A117" s="69" t="s">
        <v>983</v>
      </c>
      <c r="B117" s="327">
        <v>1</v>
      </c>
      <c r="C117" s="12"/>
      <c r="D117" s="372" t="s">
        <v>611</v>
      </c>
      <c r="E117" s="22"/>
      <c r="F117" s="355"/>
      <c r="G117" s="355"/>
      <c r="H117" s="23"/>
      <c r="I117" s="353"/>
      <c r="J117" s="353"/>
      <c r="K117" s="23"/>
      <c r="L117" s="68"/>
      <c r="M117" s="68"/>
      <c r="N117" s="68"/>
      <c r="O117" s="165"/>
      <c r="P117" s="68"/>
      <c r="Q117" s="68"/>
      <c r="R117" s="68"/>
      <c r="T117" s="68"/>
      <c r="U117" s="68"/>
    </row>
    <row r="118" spans="1:48" ht="15.75">
      <c r="A118" s="69" t="s">
        <v>1034</v>
      </c>
      <c r="B118" s="388">
        <v>2</v>
      </c>
      <c r="C118" s="12"/>
      <c r="D118" s="36" t="s">
        <v>1013</v>
      </c>
      <c r="E118" s="36" t="s">
        <v>1012</v>
      </c>
      <c r="F118" s="389"/>
      <c r="G118" s="389"/>
      <c r="H118" s="23"/>
      <c r="I118" s="387"/>
      <c r="J118" s="387"/>
      <c r="K118" s="23"/>
      <c r="L118" s="68"/>
      <c r="M118" s="68"/>
      <c r="N118" s="68"/>
      <c r="O118" s="165"/>
      <c r="P118" s="68"/>
      <c r="Q118" s="68"/>
      <c r="R118" s="68"/>
      <c r="S118" s="68"/>
      <c r="T118" s="68"/>
      <c r="U118" s="68"/>
    </row>
    <row r="119" spans="1:48">
      <c r="A119" s="122" t="s">
        <v>100</v>
      </c>
      <c r="B119" s="13">
        <v>25</v>
      </c>
      <c r="C119" s="12"/>
      <c r="D119" s="60" t="s">
        <v>376</v>
      </c>
      <c r="E119" s="1087" t="s">
        <v>348</v>
      </c>
      <c r="F119" s="1087"/>
      <c r="G119" s="1087" t="s">
        <v>168</v>
      </c>
      <c r="H119" s="1087"/>
      <c r="I119" s="1095" t="s">
        <v>559</v>
      </c>
      <c r="J119" s="1095"/>
      <c r="K119" s="1087" t="s">
        <v>167</v>
      </c>
      <c r="L119" s="1087"/>
      <c r="M119" s="1004" t="s">
        <v>468</v>
      </c>
      <c r="N119" s="1004"/>
      <c r="O119" s="1092" t="s">
        <v>196</v>
      </c>
      <c r="P119" s="1092"/>
      <c r="Q119" s="1087" t="s">
        <v>398</v>
      </c>
      <c r="R119" s="1087"/>
      <c r="S119" s="1080" t="s">
        <v>560</v>
      </c>
      <c r="T119" s="1080"/>
      <c r="U119" s="1092" t="s">
        <v>197</v>
      </c>
      <c r="V119" s="1092"/>
      <c r="W119" s="1095" t="s">
        <v>375</v>
      </c>
      <c r="X119" s="1095"/>
      <c r="Y119" s="992" t="s">
        <v>540</v>
      </c>
      <c r="Z119" s="992"/>
      <c r="AA119" s="1087" t="s">
        <v>400</v>
      </c>
      <c r="AB119" s="1087"/>
      <c r="AC119" s="1025" t="s">
        <v>300</v>
      </c>
      <c r="AD119" s="1025"/>
      <c r="AE119" s="1018" t="s">
        <v>706</v>
      </c>
      <c r="AF119" s="1018"/>
      <c r="AG119" s="1025" t="s">
        <v>735</v>
      </c>
      <c r="AH119" s="1025"/>
      <c r="AI119" s="1004" t="s">
        <v>166</v>
      </c>
      <c r="AJ119" s="1004"/>
      <c r="AK119" s="1004"/>
      <c r="AL119" s="992" t="s">
        <v>610</v>
      </c>
      <c r="AM119" s="992"/>
      <c r="AN119" s="1018" t="s">
        <v>749</v>
      </c>
      <c r="AO119" s="1018"/>
      <c r="AP119" s="1025" t="s">
        <v>902</v>
      </c>
      <c r="AQ119" s="1025"/>
      <c r="AR119" s="315" t="s">
        <v>616</v>
      </c>
      <c r="AS119" s="324" t="s">
        <v>165</v>
      </c>
      <c r="AT119" s="319" t="s">
        <v>195</v>
      </c>
      <c r="AU119" s="323" t="s">
        <v>377</v>
      </c>
      <c r="AV119" s="325" t="s">
        <v>514</v>
      </c>
    </row>
    <row r="120" spans="1:48" ht="15.75">
      <c r="A120" s="122" t="s">
        <v>1216</v>
      </c>
      <c r="B120" s="430">
        <v>2</v>
      </c>
      <c r="C120" s="12"/>
      <c r="D120" s="422" t="s">
        <v>1128</v>
      </c>
      <c r="E120" s="165" t="s">
        <v>1506</v>
      </c>
      <c r="F120" s="18"/>
      <c r="G120" s="18"/>
      <c r="H120" s="18"/>
      <c r="I120" s="435"/>
      <c r="J120" s="435"/>
      <c r="K120" s="18"/>
      <c r="L120" s="18"/>
      <c r="M120" s="293"/>
      <c r="N120" s="293"/>
      <c r="O120" s="436"/>
      <c r="P120" s="16"/>
      <c r="Q120" s="18"/>
      <c r="R120" s="18"/>
      <c r="S120" s="429"/>
      <c r="T120" s="429"/>
      <c r="U120" s="16"/>
      <c r="V120" s="16"/>
      <c r="W120" s="435"/>
      <c r="X120" s="435"/>
      <c r="Y120" s="431"/>
      <c r="Z120" s="431"/>
      <c r="AA120" s="18"/>
      <c r="AB120" s="18"/>
      <c r="AC120" s="294"/>
      <c r="AD120" s="294"/>
      <c r="AE120" s="430"/>
      <c r="AF120" s="430"/>
      <c r="AG120" s="294"/>
      <c r="AH120" s="294"/>
      <c r="AI120" s="293"/>
      <c r="AJ120" s="293"/>
      <c r="AK120" s="293"/>
      <c r="AL120" s="431"/>
      <c r="AM120" s="431"/>
      <c r="AN120" s="430"/>
      <c r="AO120" s="430"/>
      <c r="AP120" s="294"/>
      <c r="AQ120" s="294"/>
      <c r="AR120" s="437"/>
      <c r="AS120" s="438"/>
      <c r="AT120" s="439"/>
      <c r="AU120" s="438"/>
      <c r="AV120" s="440"/>
    </row>
    <row r="121" spans="1:48" ht="16.5">
      <c r="A121" s="122" t="s">
        <v>4</v>
      </c>
      <c r="B121" s="13">
        <v>2</v>
      </c>
      <c r="C121" s="12"/>
      <c r="D121" s="192" t="s">
        <v>651</v>
      </c>
      <c r="E121" s="1110" t="s">
        <v>1403</v>
      </c>
      <c r="F121" s="1110"/>
      <c r="G121" s="191"/>
      <c r="H121" s="191"/>
      <c r="I121" s="191"/>
      <c r="J121" s="191"/>
      <c r="K121" s="68"/>
      <c r="L121" s="68"/>
      <c r="M121" s="68"/>
      <c r="N121" s="68"/>
      <c r="O121" s="165"/>
      <c r="P121" s="68"/>
    </row>
    <row r="122" spans="1:48">
      <c r="A122" s="133" t="s">
        <v>61</v>
      </c>
      <c r="B122" s="13">
        <v>5</v>
      </c>
      <c r="C122" s="12"/>
      <c r="D122" s="224" t="s">
        <v>138</v>
      </c>
      <c r="E122" s="1092" t="s">
        <v>457</v>
      </c>
      <c r="F122" s="1092"/>
      <c r="G122" s="1108" t="s">
        <v>456</v>
      </c>
      <c r="H122" s="1109"/>
      <c r="I122" s="993" t="s">
        <v>459</v>
      </c>
      <c r="J122" s="993"/>
      <c r="K122" s="1081" t="s">
        <v>460</v>
      </c>
      <c r="L122" s="1082"/>
      <c r="M122" s="68"/>
      <c r="N122" s="68"/>
      <c r="O122" s="165"/>
      <c r="P122" s="68"/>
    </row>
    <row r="123" spans="1:48">
      <c r="A123" s="140" t="s">
        <v>117</v>
      </c>
      <c r="B123" s="141">
        <v>1</v>
      </c>
      <c r="C123" s="119"/>
      <c r="D123" s="29" t="s">
        <v>429</v>
      </c>
      <c r="E123" s="119"/>
      <c r="F123" s="119"/>
      <c r="G123" s="119"/>
      <c r="H123" s="124"/>
      <c r="I123" s="124"/>
      <c r="J123" s="124"/>
      <c r="K123" s="124"/>
      <c r="L123" s="124"/>
      <c r="M123" s="124"/>
      <c r="N123" s="124"/>
      <c r="O123" s="167"/>
      <c r="P123" s="68"/>
    </row>
    <row r="124" spans="1:48">
      <c r="A124" s="125" t="s">
        <v>624</v>
      </c>
      <c r="B124" s="101">
        <f>SUM(B110:B123)</f>
        <v>58</v>
      </c>
    </row>
    <row r="126" spans="1:48">
      <c r="N126" s="111"/>
    </row>
    <row r="129" spans="1:7" ht="15.75" thickBot="1"/>
    <row r="130" spans="1:7" ht="15.75">
      <c r="A130" s="1104" t="s">
        <v>374</v>
      </c>
      <c r="B130" s="1105"/>
      <c r="C130" s="1102" t="s">
        <v>652</v>
      </c>
      <c r="D130" s="1103"/>
      <c r="E130" s="1103"/>
      <c r="F130" s="1103"/>
      <c r="G130" s="1103"/>
    </row>
    <row r="131" spans="1:7" ht="15.75">
      <c r="A131" s="1106" t="s">
        <v>373</v>
      </c>
      <c r="B131" s="1107"/>
      <c r="C131" s="1102" t="s">
        <v>653</v>
      </c>
      <c r="D131" s="1103"/>
      <c r="E131" s="1103"/>
      <c r="F131" s="1103"/>
      <c r="G131" s="1103"/>
    </row>
    <row r="132" spans="1:7" ht="16.5" thickBot="1">
      <c r="A132" s="1100" t="s">
        <v>372</v>
      </c>
      <c r="B132" s="1101"/>
      <c r="C132" s="1102" t="s">
        <v>654</v>
      </c>
      <c r="D132" s="1103"/>
      <c r="E132" s="1103"/>
      <c r="F132" s="1103"/>
      <c r="G132" s="1103"/>
    </row>
  </sheetData>
  <mergeCells count="238">
    <mergeCell ref="Y28:Z28"/>
    <mergeCell ref="AA28:AB28"/>
    <mergeCell ref="AR28:AS28"/>
    <mergeCell ref="AT28:AU28"/>
    <mergeCell ref="AV28:AW28"/>
    <mergeCell ref="AX28:AY28"/>
    <mergeCell ref="AZ28:BA28"/>
    <mergeCell ref="BB28:BC28"/>
    <mergeCell ref="AP28:AQ28"/>
    <mergeCell ref="BL53:BM53"/>
    <mergeCell ref="X99:Y99"/>
    <mergeCell ref="O66:P66"/>
    <mergeCell ref="AA56:AB56"/>
    <mergeCell ref="AD55:AE55"/>
    <mergeCell ref="AT53:AU53"/>
    <mergeCell ref="BC53:BD53"/>
    <mergeCell ref="U55:V55"/>
    <mergeCell ref="S55:T55"/>
    <mergeCell ref="Q56:R56"/>
    <mergeCell ref="O55:P55"/>
    <mergeCell ref="AR53:AS53"/>
    <mergeCell ref="AP53:AQ53"/>
    <mergeCell ref="AS99:AT99"/>
    <mergeCell ref="AJ53:AK53"/>
    <mergeCell ref="AD53:AE53"/>
    <mergeCell ref="P53:Q53"/>
    <mergeCell ref="BE53:BF53"/>
    <mergeCell ref="BA53:BB53"/>
    <mergeCell ref="AY53:AZ53"/>
    <mergeCell ref="AW53:AX53"/>
    <mergeCell ref="AN53:AO53"/>
    <mergeCell ref="X53:Y53"/>
    <mergeCell ref="Z53:AA53"/>
    <mergeCell ref="AF55:AG55"/>
    <mergeCell ref="AA55:AB55"/>
    <mergeCell ref="AM28:AN28"/>
    <mergeCell ref="AP119:AQ119"/>
    <mergeCell ref="AI119:AK119"/>
    <mergeCell ref="AB99:AC99"/>
    <mergeCell ref="AH99:AI99"/>
    <mergeCell ref="AJ99:AK99"/>
    <mergeCell ref="AL99:AM99"/>
    <mergeCell ref="AN99:AO99"/>
    <mergeCell ref="AQ99:AR99"/>
    <mergeCell ref="AN119:AO119"/>
    <mergeCell ref="AG119:AH119"/>
    <mergeCell ref="AJ28:AK28"/>
    <mergeCell ref="AE28:AF28"/>
    <mergeCell ref="AG28:AH28"/>
    <mergeCell ref="AL53:AM53"/>
    <mergeCell ref="AH53:AI53"/>
    <mergeCell ref="AF53:AG53"/>
    <mergeCell ref="K53:L53"/>
    <mergeCell ref="M56:N56"/>
    <mergeCell ref="K55:L55"/>
    <mergeCell ref="M53:N53"/>
    <mergeCell ref="Q55:R55"/>
    <mergeCell ref="O57:P57"/>
    <mergeCell ref="O56:P56"/>
    <mergeCell ref="AL119:AM119"/>
    <mergeCell ref="T66:U66"/>
    <mergeCell ref="V66:W66"/>
    <mergeCell ref="AC119:AD119"/>
    <mergeCell ref="N62:O62"/>
    <mergeCell ref="Z99:AA99"/>
    <mergeCell ref="AB53:AC53"/>
    <mergeCell ref="O119:P119"/>
    <mergeCell ref="AA119:AB119"/>
    <mergeCell ref="W119:X119"/>
    <mergeCell ref="U56:V56"/>
    <mergeCell ref="V99:W99"/>
    <mergeCell ref="P99:Q99"/>
    <mergeCell ref="T99:U99"/>
    <mergeCell ref="M66:N66"/>
    <mergeCell ref="W56:X56"/>
    <mergeCell ref="L91:M91"/>
    <mergeCell ref="A132:B132"/>
    <mergeCell ref="C130:G130"/>
    <mergeCell ref="C131:G131"/>
    <mergeCell ref="C132:G132"/>
    <mergeCell ref="E119:F119"/>
    <mergeCell ref="G119:H119"/>
    <mergeCell ref="A130:B130"/>
    <mergeCell ref="A131:B131"/>
    <mergeCell ref="E122:F122"/>
    <mergeCell ref="G122:H122"/>
    <mergeCell ref="E121:F121"/>
    <mergeCell ref="M119:N119"/>
    <mergeCell ref="V53:W53"/>
    <mergeCell ref="R66:S66"/>
    <mergeCell ref="Q57:R57"/>
    <mergeCell ref="Y56:Z56"/>
    <mergeCell ref="S56:T56"/>
    <mergeCell ref="W55:X55"/>
    <mergeCell ref="T53:U53"/>
    <mergeCell ref="R53:S53"/>
    <mergeCell ref="S119:T119"/>
    <mergeCell ref="Y55:Z55"/>
    <mergeCell ref="K122:L122"/>
    <mergeCell ref="AE119:AF119"/>
    <mergeCell ref="E113:F113"/>
    <mergeCell ref="Y119:Z119"/>
    <mergeCell ref="AD99:AE99"/>
    <mergeCell ref="F115:G115"/>
    <mergeCell ref="I115:J115"/>
    <mergeCell ref="K99:L99"/>
    <mergeCell ref="I99:J99"/>
    <mergeCell ref="E108:F108"/>
    <mergeCell ref="Q119:R119"/>
    <mergeCell ref="G108:H108"/>
    <mergeCell ref="E111:F111"/>
    <mergeCell ref="E107:F107"/>
    <mergeCell ref="U119:V119"/>
    <mergeCell ref="M99:N99"/>
    <mergeCell ref="K119:L119"/>
    <mergeCell ref="G107:H107"/>
    <mergeCell ref="K115:L115"/>
    <mergeCell ref="D115:E115"/>
    <mergeCell ref="I119:J119"/>
    <mergeCell ref="G99:H99"/>
    <mergeCell ref="R99:S99"/>
    <mergeCell ref="E99:F99"/>
    <mergeCell ref="E91:F91"/>
    <mergeCell ref="H91:I91"/>
    <mergeCell ref="J91:K91"/>
    <mergeCell ref="A1:C1"/>
    <mergeCell ref="E49:F49"/>
    <mergeCell ref="G53:H53"/>
    <mergeCell ref="E55:F55"/>
    <mergeCell ref="G55:H55"/>
    <mergeCell ref="G49:H49"/>
    <mergeCell ref="E53:F53"/>
    <mergeCell ref="E25:F25"/>
    <mergeCell ref="G25:H25"/>
    <mergeCell ref="E11:F11"/>
    <mergeCell ref="G11:H11"/>
    <mergeCell ref="D28:E28"/>
    <mergeCell ref="E22:F22"/>
    <mergeCell ref="H28:I28"/>
    <mergeCell ref="E13:F13"/>
    <mergeCell ref="I49:J49"/>
    <mergeCell ref="F48:G48"/>
    <mergeCell ref="D50:E50"/>
    <mergeCell ref="I25:J25"/>
    <mergeCell ref="I55:J55"/>
    <mergeCell ref="J28:K28"/>
    <mergeCell ref="G73:H73"/>
    <mergeCell ref="G62:H62"/>
    <mergeCell ref="F61:G61"/>
    <mergeCell ref="K57:L57"/>
    <mergeCell ref="J58:K58"/>
    <mergeCell ref="I74:J74"/>
    <mergeCell ref="J71:K71"/>
    <mergeCell ref="G57:H57"/>
    <mergeCell ref="E73:F73"/>
    <mergeCell ref="I73:J73"/>
    <mergeCell ref="D59:E59"/>
    <mergeCell ref="F59:G59"/>
    <mergeCell ref="G66:H66"/>
    <mergeCell ref="I66:J66"/>
    <mergeCell ref="K66:L66"/>
    <mergeCell ref="E57:F57"/>
    <mergeCell ref="I65:J65"/>
    <mergeCell ref="E74:F74"/>
    <mergeCell ref="G74:H74"/>
    <mergeCell ref="E72:F72"/>
    <mergeCell ref="D65:E65"/>
    <mergeCell ref="I62:J62"/>
    <mergeCell ref="E62:F62"/>
    <mergeCell ref="U25:V25"/>
    <mergeCell ref="E41:F41"/>
    <mergeCell ref="L48:M48"/>
    <mergeCell ref="E42:F42"/>
    <mergeCell ref="E44:F44"/>
    <mergeCell ref="V28:W28"/>
    <mergeCell ref="L50:M50"/>
    <mergeCell ref="J50:K50"/>
    <mergeCell ref="H50:I50"/>
    <mergeCell ref="N50:O50"/>
    <mergeCell ref="P50:Q50"/>
    <mergeCell ref="O49:P49"/>
    <mergeCell ref="Q49:R49"/>
    <mergeCell ref="S25:T25"/>
    <mergeCell ref="M49:N49"/>
    <mergeCell ref="H48:I48"/>
    <mergeCell ref="K49:L49"/>
    <mergeCell ref="P28:Q28"/>
    <mergeCell ref="Q25:R25"/>
    <mergeCell ref="R28:S28"/>
    <mergeCell ref="L28:M28"/>
    <mergeCell ref="T28:U28"/>
    <mergeCell ref="R14:S14"/>
    <mergeCell ref="G14:H14"/>
    <mergeCell ref="I11:J11"/>
    <mergeCell ref="K11:L11"/>
    <mergeCell ref="N11:O11"/>
    <mergeCell ref="I13:J13"/>
    <mergeCell ref="L21:M21"/>
    <mergeCell ref="F21:G21"/>
    <mergeCell ref="E27:F27"/>
    <mergeCell ref="P21:Q21"/>
    <mergeCell ref="J21:K21"/>
    <mergeCell ref="N21:O21"/>
    <mergeCell ref="H21:I21"/>
    <mergeCell ref="K25:L25"/>
    <mergeCell ref="H20:I20"/>
    <mergeCell ref="M14:N14"/>
    <mergeCell ref="R11:S11"/>
    <mergeCell ref="P11:Q11"/>
    <mergeCell ref="E23:F23"/>
    <mergeCell ref="M25:N25"/>
    <mergeCell ref="O25:P25"/>
    <mergeCell ref="G23:H23"/>
    <mergeCell ref="G22:H22"/>
    <mergeCell ref="A53:A54"/>
    <mergeCell ref="B53:B54"/>
    <mergeCell ref="T14:U14"/>
    <mergeCell ref="I122:J122"/>
    <mergeCell ref="M55:N55"/>
    <mergeCell ref="G34:H34"/>
    <mergeCell ref="F28:G28"/>
    <mergeCell ref="E34:F34"/>
    <mergeCell ref="E35:F35"/>
    <mergeCell ref="F20:G20"/>
    <mergeCell ref="D20:E20"/>
    <mergeCell ref="K65:L65"/>
    <mergeCell ref="E56:F56"/>
    <mergeCell ref="D61:E61"/>
    <mergeCell ref="I57:J57"/>
    <mergeCell ref="F51:I51"/>
    <mergeCell ref="E60:F60"/>
    <mergeCell ref="E66:F66"/>
    <mergeCell ref="G71:H71"/>
    <mergeCell ref="E71:F71"/>
    <mergeCell ref="I53:J53"/>
    <mergeCell ref="M57:N57"/>
    <mergeCell ref="G56:H56"/>
    <mergeCell ref="I56:J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U92"/>
  <sheetViews>
    <sheetView topLeftCell="A18" zoomScale="80" zoomScaleNormal="80" workbookViewId="0">
      <selection activeCell="A69" sqref="A69"/>
    </sheetView>
  </sheetViews>
  <sheetFormatPr defaultColWidth="9.140625" defaultRowHeight="15"/>
  <cols>
    <col min="1" max="1" width="40.7109375" style="30" customWidth="1"/>
    <col min="2" max="2" width="7.7109375" style="30" customWidth="1"/>
    <col min="3" max="3" width="4.28515625" style="30" customWidth="1"/>
    <col min="4" max="4" width="18.42578125" style="30" customWidth="1"/>
    <col min="5" max="5" width="9.140625" style="30"/>
    <col min="6" max="6" width="10.5703125" style="30" customWidth="1"/>
    <col min="7" max="7" width="9.140625" style="30"/>
    <col min="8" max="8" width="10.7109375" style="30" customWidth="1"/>
    <col min="9" max="16384" width="9.140625" style="30"/>
  </cols>
  <sheetData>
    <row r="1" spans="1:15" ht="21">
      <c r="A1" s="1146" t="s">
        <v>657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  <c r="O1" s="1148"/>
    </row>
    <row r="3" spans="1:15">
      <c r="A3" s="128" t="s">
        <v>626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</row>
    <row r="4" spans="1:15">
      <c r="A4" s="197" t="s">
        <v>660</v>
      </c>
      <c r="B4" s="13">
        <v>1</v>
      </c>
      <c r="C4" s="12"/>
      <c r="D4" s="11" t="s">
        <v>661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05"/>
    </row>
    <row r="5" spans="1:15">
      <c r="A5" s="15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05"/>
    </row>
    <row r="6" spans="1:15">
      <c r="A6" s="15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5"/>
    </row>
    <row r="7" spans="1:15">
      <c r="A7" s="146"/>
      <c r="B7" s="141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38"/>
    </row>
    <row r="8" spans="1:15">
      <c r="A8" s="125" t="s">
        <v>624</v>
      </c>
      <c r="B8" s="101">
        <f>SUM(B4:B7)</f>
        <v>1</v>
      </c>
    </row>
    <row r="9" spans="1:15">
      <c r="A9" s="69"/>
      <c r="B9" s="101"/>
    </row>
    <row r="10" spans="1:15">
      <c r="A10" s="128" t="s">
        <v>627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2"/>
    </row>
    <row r="11" spans="1:15">
      <c r="A11" s="133"/>
      <c r="B11" s="13"/>
      <c r="C11" s="12"/>
      <c r="D11" s="98"/>
      <c r="E11" s="98"/>
      <c r="F11" s="12"/>
      <c r="G11" s="12"/>
      <c r="H11" s="12"/>
      <c r="I11" s="12"/>
      <c r="J11" s="12"/>
      <c r="K11" s="12"/>
      <c r="L11" s="12"/>
      <c r="M11" s="12"/>
      <c r="N11" s="12"/>
      <c r="O11" s="105"/>
    </row>
    <row r="12" spans="1:15">
      <c r="A12" s="133"/>
      <c r="B12" s="13"/>
      <c r="C12" s="12"/>
      <c r="D12" s="98"/>
      <c r="E12" s="98"/>
      <c r="F12" s="12"/>
      <c r="G12" s="12"/>
      <c r="H12" s="12"/>
      <c r="I12" s="12"/>
      <c r="J12" s="12"/>
      <c r="K12" s="12"/>
      <c r="L12" s="12"/>
      <c r="M12" s="12"/>
      <c r="N12" s="12"/>
      <c r="O12" s="105"/>
    </row>
    <row r="13" spans="1:15">
      <c r="A13" s="133"/>
      <c r="B13" s="13"/>
      <c r="C13" s="12"/>
      <c r="D13" s="98"/>
      <c r="E13" s="98"/>
      <c r="F13" s="12"/>
      <c r="G13" s="12"/>
      <c r="H13" s="12"/>
      <c r="I13" s="12"/>
      <c r="J13" s="12"/>
      <c r="K13" s="12"/>
      <c r="L13" s="12"/>
      <c r="M13" s="12"/>
      <c r="N13" s="12"/>
      <c r="O13" s="105"/>
    </row>
    <row r="14" spans="1:15">
      <c r="A14" s="133"/>
      <c r="B14" s="13"/>
      <c r="C14" s="12"/>
      <c r="D14" s="98"/>
      <c r="E14" s="98"/>
      <c r="F14" s="12"/>
      <c r="G14" s="12"/>
      <c r="H14" s="12"/>
      <c r="I14" s="12"/>
      <c r="J14" s="12"/>
      <c r="K14" s="12"/>
      <c r="L14" s="12"/>
      <c r="M14" s="12"/>
      <c r="N14" s="12"/>
      <c r="O14" s="105"/>
    </row>
    <row r="15" spans="1:15">
      <c r="A15" s="140"/>
      <c r="B15" s="141"/>
      <c r="C15" s="119"/>
      <c r="D15" s="145"/>
      <c r="E15" s="145"/>
      <c r="F15" s="119"/>
      <c r="G15" s="119"/>
      <c r="H15" s="119"/>
      <c r="I15" s="119"/>
      <c r="J15" s="119"/>
      <c r="K15" s="119"/>
      <c r="L15" s="119"/>
      <c r="M15" s="119"/>
      <c r="N15" s="119"/>
      <c r="O15" s="138"/>
    </row>
    <row r="16" spans="1:15" ht="18.75">
      <c r="A16" s="125" t="s">
        <v>624</v>
      </c>
      <c r="B16" s="126">
        <f>SUM(B11)</f>
        <v>0</v>
      </c>
      <c r="D16" s="98"/>
      <c r="E16" s="98"/>
      <c r="H16" s="12"/>
      <c r="I16" s="12"/>
      <c r="J16" s="99"/>
      <c r="K16" s="99"/>
      <c r="L16" s="12"/>
    </row>
    <row r="17" spans="1:15">
      <c r="A17" s="69"/>
      <c r="B17" s="101"/>
      <c r="D17" s="98"/>
      <c r="E17" s="98"/>
      <c r="H17" s="12"/>
      <c r="I17" s="12"/>
      <c r="J17" s="99"/>
      <c r="K17" s="99"/>
      <c r="L17" s="12"/>
    </row>
    <row r="18" spans="1:15">
      <c r="A18" s="128" t="s">
        <v>628</v>
      </c>
      <c r="B18" s="129"/>
      <c r="C18" s="130"/>
      <c r="D18" s="144"/>
      <c r="E18" s="144"/>
      <c r="F18" s="130"/>
      <c r="G18" s="130"/>
      <c r="H18" s="130"/>
      <c r="I18" s="130"/>
      <c r="J18" s="131"/>
      <c r="K18" s="131"/>
      <c r="L18" s="130"/>
      <c r="M18" s="130"/>
      <c r="N18" s="130"/>
      <c r="O18" s="132"/>
    </row>
    <row r="19" spans="1:15">
      <c r="A19" s="122"/>
      <c r="B19" s="98"/>
      <c r="C19" s="68"/>
      <c r="D19" s="190"/>
      <c r="E19" s="190"/>
      <c r="F19" s="68"/>
      <c r="G19" s="12"/>
      <c r="H19" s="12"/>
      <c r="I19" s="12"/>
      <c r="J19" s="134"/>
      <c r="K19" s="134"/>
      <c r="L19" s="12"/>
      <c r="M19" s="12"/>
      <c r="N19" s="12"/>
      <c r="O19" s="105"/>
    </row>
    <row r="20" spans="1:15">
      <c r="A20" s="123"/>
      <c r="B20" s="98"/>
      <c r="C20" s="68"/>
      <c r="D20" s="17"/>
      <c r="E20" s="17"/>
      <c r="F20" s="111"/>
      <c r="G20" s="12"/>
      <c r="H20" s="12"/>
      <c r="I20" s="12"/>
      <c r="J20" s="134"/>
      <c r="K20" s="134"/>
      <c r="L20" s="12"/>
      <c r="M20" s="12"/>
      <c r="N20" s="12"/>
      <c r="O20" s="105"/>
    </row>
    <row r="21" spans="1:15">
      <c r="A21" s="147"/>
      <c r="B21" s="98"/>
      <c r="C21" s="68"/>
      <c r="D21" s="107"/>
      <c r="E21" s="111"/>
      <c r="F21" s="111"/>
      <c r="G21" s="68"/>
      <c r="H21" s="68"/>
      <c r="I21" s="12"/>
      <c r="J21" s="134"/>
      <c r="K21" s="134"/>
      <c r="L21" s="12"/>
      <c r="M21" s="12"/>
      <c r="N21" s="12"/>
      <c r="O21" s="105"/>
    </row>
    <row r="22" spans="1:15">
      <c r="A22" s="148"/>
      <c r="B22" s="98"/>
      <c r="C22" s="68"/>
      <c r="D22" s="107"/>
      <c r="E22" s="111"/>
      <c r="F22" s="111"/>
      <c r="G22" s="68"/>
      <c r="H22" s="68"/>
      <c r="I22" s="12"/>
      <c r="J22" s="134"/>
      <c r="K22" s="134"/>
      <c r="L22" s="12"/>
      <c r="M22" s="12"/>
      <c r="N22" s="12"/>
      <c r="O22" s="105"/>
    </row>
    <row r="23" spans="1:15">
      <c r="A23" s="149"/>
      <c r="B23" s="145"/>
      <c r="C23" s="124"/>
      <c r="D23" s="150"/>
      <c r="E23" s="151"/>
      <c r="F23" s="151"/>
      <c r="G23" s="124"/>
      <c r="H23" s="124"/>
      <c r="I23" s="119"/>
      <c r="J23" s="137"/>
      <c r="K23" s="137"/>
      <c r="L23" s="119"/>
      <c r="M23" s="119"/>
      <c r="N23" s="119"/>
      <c r="O23" s="138"/>
    </row>
    <row r="24" spans="1:15" ht="18.75">
      <c r="A24" s="125" t="s">
        <v>624</v>
      </c>
      <c r="B24" s="126">
        <f>SUM(B19:B20)</f>
        <v>0</v>
      </c>
      <c r="J24" s="47"/>
      <c r="K24" s="47"/>
    </row>
    <row r="25" spans="1:15" s="64" customFormat="1" ht="18.75">
      <c r="A25" s="69"/>
      <c r="B25" s="127"/>
      <c r="J25" s="115"/>
      <c r="K25" s="115"/>
    </row>
    <row r="26" spans="1:15">
      <c r="A26" s="128" t="s">
        <v>636</v>
      </c>
      <c r="B26" s="129"/>
      <c r="C26" s="130"/>
      <c r="D26" s="130"/>
      <c r="E26" s="130"/>
      <c r="F26" s="130"/>
      <c r="G26" s="130"/>
      <c r="H26" s="130"/>
      <c r="I26" s="130"/>
      <c r="J26" s="139"/>
      <c r="K26" s="139"/>
      <c r="L26" s="130"/>
      <c r="M26" s="130"/>
      <c r="N26" s="130"/>
      <c r="O26" s="132"/>
    </row>
    <row r="27" spans="1:15">
      <c r="A27" s="133"/>
      <c r="B27" s="13"/>
      <c r="C27" s="12"/>
      <c r="D27" s="104"/>
      <c r="E27" s="104"/>
      <c r="F27" s="12"/>
      <c r="G27" s="12"/>
      <c r="H27" s="12"/>
      <c r="I27" s="12"/>
      <c r="J27" s="12"/>
      <c r="K27" s="12"/>
      <c r="L27" s="12"/>
      <c r="M27" s="12"/>
      <c r="N27" s="12"/>
      <c r="O27" s="105"/>
    </row>
    <row r="28" spans="1:15">
      <c r="A28" s="133"/>
      <c r="B28" s="13"/>
      <c r="C28" s="12"/>
      <c r="D28" s="104"/>
      <c r="E28" s="104"/>
      <c r="F28" s="12"/>
      <c r="G28" s="12"/>
      <c r="H28" s="12"/>
      <c r="I28" s="12"/>
      <c r="J28" s="12"/>
      <c r="K28" s="12"/>
      <c r="L28" s="12"/>
      <c r="M28" s="12"/>
      <c r="N28" s="12"/>
      <c r="O28" s="105"/>
    </row>
    <row r="29" spans="1:15">
      <c r="A29" s="133"/>
      <c r="B29" s="13"/>
      <c r="C29" s="12"/>
      <c r="D29" s="104"/>
      <c r="E29" s="104"/>
      <c r="F29" s="12"/>
      <c r="G29" s="12"/>
      <c r="H29" s="12"/>
      <c r="I29" s="12"/>
      <c r="J29" s="12"/>
      <c r="K29" s="12"/>
      <c r="L29" s="12"/>
      <c r="M29" s="12"/>
      <c r="N29" s="12"/>
      <c r="O29" s="105"/>
    </row>
    <row r="30" spans="1:15">
      <c r="A30" s="133"/>
      <c r="B30" s="13"/>
      <c r="C30" s="12"/>
      <c r="D30" s="104"/>
      <c r="E30" s="104"/>
      <c r="F30" s="12"/>
      <c r="G30" s="12"/>
      <c r="H30" s="12"/>
      <c r="I30" s="12"/>
      <c r="J30" s="12"/>
      <c r="K30" s="12"/>
      <c r="L30" s="12"/>
      <c r="M30" s="12"/>
      <c r="N30" s="12"/>
      <c r="O30" s="105"/>
    </row>
    <row r="31" spans="1:15">
      <c r="A31" s="140"/>
      <c r="B31" s="141"/>
      <c r="C31" s="119"/>
      <c r="D31" s="142"/>
      <c r="E31" s="142"/>
      <c r="F31" s="119"/>
      <c r="G31" s="119"/>
      <c r="H31" s="119"/>
      <c r="I31" s="119"/>
      <c r="J31" s="119"/>
      <c r="K31" s="119"/>
      <c r="L31" s="119"/>
      <c r="M31" s="119"/>
      <c r="N31" s="119"/>
      <c r="O31" s="138"/>
    </row>
    <row r="32" spans="1:15" ht="18.75">
      <c r="A32" s="125" t="s">
        <v>624</v>
      </c>
      <c r="B32" s="126">
        <f>SUM(B27)</f>
        <v>0</v>
      </c>
      <c r="H32" s="12"/>
      <c r="I32" s="12"/>
      <c r="J32" s="99"/>
      <c r="K32" s="99"/>
      <c r="L32" s="12"/>
    </row>
    <row r="33" spans="1:15" ht="15.75" thickBot="1">
      <c r="A33" s="69"/>
      <c r="B33" s="101"/>
      <c r="H33" s="12"/>
      <c r="I33" s="12"/>
      <c r="J33" s="99"/>
      <c r="K33" s="99"/>
      <c r="L33" s="12"/>
    </row>
    <row r="34" spans="1:15" ht="15.75" thickBot="1">
      <c r="A34" s="180" t="s">
        <v>629</v>
      </c>
      <c r="B34" s="129"/>
      <c r="C34" s="130"/>
      <c r="D34" s="130"/>
      <c r="E34" s="130"/>
      <c r="F34" s="130"/>
      <c r="G34" s="130"/>
      <c r="H34" s="130"/>
      <c r="I34" s="130"/>
      <c r="J34" s="131"/>
      <c r="K34" s="131"/>
      <c r="L34" s="130"/>
      <c r="M34" s="130"/>
      <c r="N34" s="130"/>
      <c r="O34" s="132"/>
    </row>
    <row r="35" spans="1:15">
      <c r="A35" s="147" t="s">
        <v>662</v>
      </c>
      <c r="B35" s="98">
        <v>1</v>
      </c>
      <c r="C35" s="68"/>
      <c r="D35" s="198" t="s">
        <v>663</v>
      </c>
      <c r="E35" s="1149"/>
      <c r="F35" s="1149"/>
      <c r="G35" s="68"/>
      <c r="H35" s="68"/>
      <c r="I35" s="68"/>
      <c r="J35" s="116"/>
      <c r="K35" s="116"/>
      <c r="L35" s="68"/>
      <c r="M35" s="68"/>
      <c r="N35" s="68"/>
      <c r="O35" s="105"/>
    </row>
    <row r="36" spans="1:15">
      <c r="A36" s="147"/>
      <c r="B36" s="98"/>
      <c r="C36" s="68"/>
      <c r="D36" s="171"/>
      <c r="E36" s="45"/>
      <c r="F36" s="68"/>
      <c r="G36" s="68"/>
      <c r="H36" s="68"/>
      <c r="I36" s="68"/>
      <c r="J36" s="116"/>
      <c r="K36" s="116"/>
      <c r="L36" s="68"/>
      <c r="M36" s="68"/>
      <c r="N36" s="68"/>
      <c r="O36" s="105"/>
    </row>
    <row r="37" spans="1:15">
      <c r="A37" s="147"/>
      <c r="B37" s="98"/>
      <c r="C37" s="68"/>
      <c r="D37" s="45"/>
      <c r="E37" s="1150"/>
      <c r="F37" s="1150"/>
      <c r="G37" s="1151"/>
      <c r="H37" s="1151"/>
      <c r="I37" s="68"/>
      <c r="J37" s="116"/>
      <c r="K37" s="116"/>
      <c r="L37" s="68"/>
      <c r="M37" s="68"/>
      <c r="N37" s="68"/>
      <c r="O37" s="105"/>
    </row>
    <row r="38" spans="1:15">
      <c r="A38" s="147"/>
      <c r="B38" s="98"/>
      <c r="C38" s="68"/>
      <c r="D38" s="172"/>
      <c r="E38" s="1152"/>
      <c r="F38" s="1152"/>
      <c r="G38" s="1150"/>
      <c r="H38" s="1150"/>
      <c r="I38" s="1150"/>
      <c r="J38" s="1150"/>
      <c r="K38" s="1153"/>
      <c r="L38" s="1153"/>
      <c r="M38" s="1152"/>
      <c r="N38" s="1152"/>
      <c r="O38" s="105"/>
    </row>
    <row r="39" spans="1:15">
      <c r="A39" s="147"/>
      <c r="B39" s="98"/>
      <c r="C39" s="68"/>
      <c r="D39" s="117"/>
      <c r="E39" s="1154"/>
      <c r="F39" s="1154"/>
      <c r="G39" s="1154"/>
      <c r="H39" s="1154"/>
      <c r="I39" s="68"/>
      <c r="J39" s="116"/>
      <c r="K39" s="116"/>
      <c r="L39" s="68"/>
      <c r="M39" s="68"/>
      <c r="N39" s="68"/>
      <c r="O39" s="105"/>
    </row>
    <row r="40" spans="1:15">
      <c r="A40" s="147"/>
      <c r="B40" s="98"/>
      <c r="C40" s="68"/>
      <c r="D40" s="117"/>
      <c r="E40" s="121"/>
      <c r="F40" s="121"/>
      <c r="G40" s="121"/>
      <c r="H40" s="121"/>
      <c r="I40" s="68"/>
      <c r="J40" s="116"/>
      <c r="K40" s="116"/>
      <c r="L40" s="68"/>
      <c r="M40" s="68"/>
      <c r="N40" s="68"/>
      <c r="O40" s="105"/>
    </row>
    <row r="41" spans="1:15">
      <c r="A41" s="147"/>
      <c r="B41" s="98"/>
      <c r="C41" s="68"/>
      <c r="D41" s="117"/>
      <c r="E41" s="121"/>
      <c r="F41" s="121"/>
      <c r="G41" s="121"/>
      <c r="H41" s="121"/>
      <c r="I41" s="68"/>
      <c r="J41" s="116"/>
      <c r="K41" s="116"/>
      <c r="L41" s="68"/>
      <c r="M41" s="68"/>
      <c r="N41" s="68"/>
      <c r="O41" s="105"/>
    </row>
    <row r="42" spans="1:15">
      <c r="A42" s="140"/>
      <c r="B42" s="141"/>
      <c r="C42" s="119"/>
      <c r="D42" s="135"/>
      <c r="E42" s="136"/>
      <c r="F42" s="136"/>
      <c r="G42" s="136"/>
      <c r="H42" s="136"/>
      <c r="I42" s="119"/>
      <c r="J42" s="137"/>
      <c r="K42" s="137"/>
      <c r="L42" s="119"/>
      <c r="M42" s="119"/>
      <c r="N42" s="119"/>
      <c r="O42" s="138"/>
    </row>
    <row r="43" spans="1:15" ht="18.75">
      <c r="A43" s="125" t="s">
        <v>624</v>
      </c>
      <c r="B43" s="143">
        <f>SUM(B35:B39)</f>
        <v>1</v>
      </c>
      <c r="C43" s="12"/>
      <c r="D43" s="117"/>
      <c r="E43" s="121"/>
      <c r="F43" s="121"/>
      <c r="G43" s="121"/>
      <c r="H43" s="121"/>
      <c r="I43" s="12"/>
      <c r="J43" s="134"/>
      <c r="K43" s="134"/>
      <c r="L43" s="12"/>
      <c r="M43" s="12"/>
      <c r="N43" s="12"/>
      <c r="O43" s="12"/>
    </row>
    <row r="44" spans="1:15">
      <c r="A44" s="69"/>
      <c r="B44" s="101"/>
      <c r="D44" s="117"/>
      <c r="E44" s="121"/>
      <c r="F44" s="121"/>
      <c r="G44" s="121"/>
      <c r="H44" s="121"/>
      <c r="J44" s="47"/>
      <c r="K44" s="47"/>
    </row>
    <row r="45" spans="1:15">
      <c r="A45" s="128" t="s">
        <v>630</v>
      </c>
      <c r="B45" s="129"/>
      <c r="C45" s="130"/>
      <c r="D45" s="130"/>
      <c r="E45" s="130"/>
      <c r="F45" s="130"/>
      <c r="G45" s="130"/>
      <c r="H45" s="1155"/>
      <c r="I45" s="1155"/>
      <c r="J45" s="130"/>
      <c r="K45" s="130"/>
      <c r="L45" s="130"/>
      <c r="M45" s="153"/>
      <c r="N45" s="130"/>
      <c r="O45" s="132"/>
    </row>
    <row r="46" spans="1:15">
      <c r="A46" s="122"/>
      <c r="B46" s="13"/>
      <c r="C46" s="12"/>
      <c r="D46" s="17"/>
      <c r="E46" s="17"/>
      <c r="F46" s="12"/>
      <c r="G46" s="12"/>
      <c r="H46" s="43"/>
      <c r="I46" s="43"/>
      <c r="J46" s="12"/>
      <c r="K46" s="12"/>
      <c r="L46" s="12"/>
      <c r="M46" s="110"/>
      <c r="N46" s="12"/>
      <c r="O46" s="105"/>
    </row>
    <row r="47" spans="1:15">
      <c r="A47" s="152"/>
      <c r="B47" s="13"/>
      <c r="C47" s="12"/>
      <c r="D47" s="12"/>
      <c r="E47" s="12"/>
      <c r="F47" s="12"/>
      <c r="G47" s="12"/>
      <c r="H47" s="43"/>
      <c r="I47" s="43"/>
      <c r="J47" s="12"/>
      <c r="K47" s="12"/>
      <c r="L47" s="12"/>
      <c r="M47" s="110"/>
      <c r="N47" s="12"/>
      <c r="O47" s="105"/>
    </row>
    <row r="48" spans="1:15">
      <c r="A48" s="152"/>
      <c r="B48" s="13"/>
      <c r="C48" s="12"/>
      <c r="D48" s="12"/>
      <c r="E48" s="12"/>
      <c r="F48" s="12"/>
      <c r="G48" s="12"/>
      <c r="H48" s="43"/>
      <c r="I48" s="43"/>
      <c r="J48" s="12"/>
      <c r="K48" s="12"/>
      <c r="L48" s="12"/>
      <c r="M48" s="110"/>
      <c r="N48" s="12"/>
      <c r="O48" s="105"/>
    </row>
    <row r="49" spans="1:16">
      <c r="A49" s="146"/>
      <c r="B49" s="141"/>
      <c r="C49" s="119"/>
      <c r="D49" s="119"/>
      <c r="E49" s="119"/>
      <c r="F49" s="119"/>
      <c r="G49" s="119"/>
      <c r="H49" s="154"/>
      <c r="I49" s="154"/>
      <c r="J49" s="155"/>
      <c r="K49" s="155"/>
      <c r="L49" s="156"/>
      <c r="M49" s="156"/>
      <c r="N49" s="119"/>
      <c r="O49" s="138"/>
    </row>
    <row r="50" spans="1:16">
      <c r="A50" s="125" t="s">
        <v>624</v>
      </c>
      <c r="B50" s="101">
        <f>SUM(B46:B49)</f>
        <v>0</v>
      </c>
      <c r="H50" s="43"/>
      <c r="I50" s="43"/>
      <c r="J50" s="100"/>
      <c r="K50" s="100"/>
      <c r="L50" s="110"/>
      <c r="M50" s="110"/>
    </row>
    <row r="51" spans="1:16">
      <c r="A51" s="69"/>
      <c r="B51" s="101"/>
      <c r="H51" s="43"/>
      <c r="I51" s="43"/>
      <c r="J51" s="100"/>
      <c r="K51" s="100"/>
      <c r="L51" s="110"/>
      <c r="M51" s="110"/>
    </row>
    <row r="52" spans="1:16">
      <c r="A52" s="128" t="s">
        <v>631</v>
      </c>
      <c r="B52" s="129"/>
      <c r="C52" s="130"/>
      <c r="D52" s="130"/>
      <c r="E52" s="130"/>
      <c r="F52" s="130"/>
      <c r="G52" s="130"/>
      <c r="H52" s="130"/>
      <c r="I52" s="130"/>
      <c r="J52" s="139"/>
      <c r="K52" s="139"/>
      <c r="L52" s="130"/>
      <c r="M52" s="130"/>
      <c r="N52" s="130"/>
      <c r="O52" s="132"/>
    </row>
    <row r="53" spans="1:16">
      <c r="A53" s="152"/>
      <c r="B53" s="13"/>
      <c r="C53" s="12"/>
      <c r="D53" s="12"/>
      <c r="E53" s="12"/>
      <c r="F53" s="12"/>
      <c r="G53" s="12"/>
      <c r="H53" s="12"/>
      <c r="I53" s="12"/>
      <c r="J53" s="134"/>
      <c r="K53" s="134"/>
      <c r="L53" s="12"/>
      <c r="M53" s="12"/>
      <c r="N53" s="12"/>
      <c r="O53" s="105"/>
    </row>
    <row r="54" spans="1:16">
      <c r="A54" s="152"/>
      <c r="B54" s="13"/>
      <c r="C54" s="12"/>
      <c r="D54" s="12"/>
      <c r="E54" s="12"/>
      <c r="F54" s="12"/>
      <c r="G54" s="12"/>
      <c r="H54" s="12"/>
      <c r="I54" s="12"/>
      <c r="J54" s="134"/>
      <c r="K54" s="134"/>
      <c r="L54" s="12"/>
      <c r="M54" s="12"/>
      <c r="N54" s="12"/>
      <c r="O54" s="105"/>
    </row>
    <row r="55" spans="1:16">
      <c r="A55" s="152"/>
      <c r="B55" s="13"/>
      <c r="C55" s="12"/>
      <c r="D55" s="12"/>
      <c r="E55" s="12"/>
      <c r="F55" s="12"/>
      <c r="G55" s="12"/>
      <c r="H55" s="12"/>
      <c r="I55" s="12"/>
      <c r="J55" s="134"/>
      <c r="K55" s="134"/>
      <c r="L55" s="12"/>
      <c r="M55" s="12"/>
      <c r="N55" s="12"/>
      <c r="O55" s="105"/>
    </row>
    <row r="56" spans="1:16">
      <c r="A56" s="146"/>
      <c r="B56" s="141"/>
      <c r="C56" s="119"/>
      <c r="D56" s="119"/>
      <c r="E56" s="119"/>
      <c r="F56" s="119"/>
      <c r="G56" s="119"/>
      <c r="H56" s="119"/>
      <c r="I56" s="119"/>
      <c r="J56" s="137"/>
      <c r="K56" s="137"/>
      <c r="L56" s="119"/>
      <c r="M56" s="119"/>
      <c r="N56" s="119"/>
      <c r="O56" s="138"/>
    </row>
    <row r="57" spans="1:16">
      <c r="A57" s="125" t="s">
        <v>624</v>
      </c>
      <c r="B57" s="101">
        <f>SUM(B53:B56)</f>
        <v>0</v>
      </c>
      <c r="J57" s="47"/>
      <c r="K57" s="47"/>
    </row>
    <row r="58" spans="1:16">
      <c r="A58" s="69"/>
      <c r="B58" s="101"/>
      <c r="J58" s="47"/>
      <c r="K58" s="47"/>
    </row>
    <row r="59" spans="1:16">
      <c r="A59" s="128" t="s">
        <v>632</v>
      </c>
      <c r="B59" s="129"/>
      <c r="C59" s="130"/>
      <c r="D59" s="130"/>
      <c r="E59" s="130"/>
      <c r="F59" s="130"/>
      <c r="G59" s="130"/>
      <c r="H59" s="130"/>
      <c r="I59" s="157"/>
      <c r="J59" s="157"/>
      <c r="K59" s="157"/>
      <c r="L59" s="157"/>
      <c r="M59" s="158"/>
      <c r="N59" s="157"/>
      <c r="O59" s="159"/>
      <c r="P59" s="68"/>
    </row>
    <row r="60" spans="1:16">
      <c r="A60" s="152"/>
      <c r="B60" s="13"/>
      <c r="C60" s="12"/>
      <c r="D60" s="12"/>
      <c r="E60" s="12"/>
      <c r="F60" s="12"/>
      <c r="G60" s="12"/>
      <c r="H60" s="12"/>
      <c r="I60" s="68"/>
      <c r="J60" s="68"/>
      <c r="K60" s="68"/>
      <c r="L60" s="68"/>
      <c r="M60" s="112"/>
      <c r="N60" s="68"/>
      <c r="O60" s="160"/>
      <c r="P60" s="68"/>
    </row>
    <row r="61" spans="1:16">
      <c r="A61" s="152"/>
      <c r="B61" s="13"/>
      <c r="C61" s="12"/>
      <c r="D61" s="12"/>
      <c r="E61" s="12"/>
      <c r="F61" s="12"/>
      <c r="G61" s="12"/>
      <c r="H61" s="12"/>
      <c r="I61" s="68"/>
      <c r="J61" s="68"/>
      <c r="K61" s="68"/>
      <c r="L61" s="68"/>
      <c r="M61" s="112"/>
      <c r="N61" s="68"/>
      <c r="O61" s="160"/>
      <c r="P61" s="68"/>
    </row>
    <row r="62" spans="1:16">
      <c r="A62" s="146"/>
      <c r="B62" s="141"/>
      <c r="C62" s="119"/>
      <c r="D62" s="119"/>
      <c r="E62" s="119"/>
      <c r="F62" s="119"/>
      <c r="G62" s="119"/>
      <c r="H62" s="119"/>
      <c r="I62" s="124"/>
      <c r="J62" s="124"/>
      <c r="K62" s="124"/>
      <c r="L62" s="124"/>
      <c r="M62" s="161"/>
      <c r="N62" s="124"/>
      <c r="O62" s="162"/>
      <c r="P62" s="68"/>
    </row>
    <row r="63" spans="1:16">
      <c r="A63" s="125" t="s">
        <v>624</v>
      </c>
      <c r="B63" s="101">
        <f>SUM(B60:B62)</f>
        <v>0</v>
      </c>
      <c r="I63" s="68"/>
      <c r="J63" s="68"/>
      <c r="K63" s="68"/>
      <c r="L63" s="68"/>
      <c r="M63" s="112"/>
      <c r="N63" s="68"/>
      <c r="O63" s="114"/>
      <c r="P63" s="68"/>
    </row>
    <row r="64" spans="1:16">
      <c r="A64" s="69"/>
      <c r="B64" s="101"/>
      <c r="H64" s="12"/>
      <c r="I64" s="68"/>
      <c r="J64" s="112"/>
      <c r="K64" s="112"/>
      <c r="L64" s="113"/>
      <c r="M64" s="112"/>
      <c r="N64" s="114"/>
      <c r="O64" s="114"/>
      <c r="P64" s="68"/>
    </row>
    <row r="65" spans="1:21">
      <c r="A65" s="128" t="s">
        <v>633</v>
      </c>
      <c r="B65" s="129"/>
      <c r="C65" s="130"/>
      <c r="D65" s="130"/>
      <c r="E65" s="130"/>
      <c r="F65" s="130"/>
      <c r="G65" s="130"/>
      <c r="H65" s="130"/>
      <c r="I65" s="157"/>
      <c r="J65" s="163"/>
      <c r="K65" s="163"/>
      <c r="L65" s="157"/>
      <c r="M65" s="157"/>
      <c r="N65" s="157"/>
      <c r="O65" s="164"/>
      <c r="P65" s="68"/>
    </row>
    <row r="66" spans="1:21">
      <c r="A66" s="152"/>
      <c r="B66" s="13"/>
      <c r="C66" s="12"/>
      <c r="D66" s="12"/>
      <c r="E66" s="12"/>
      <c r="F66" s="12"/>
      <c r="G66" s="12"/>
      <c r="H66" s="12"/>
      <c r="I66" s="68"/>
      <c r="J66" s="116"/>
      <c r="K66" s="116"/>
      <c r="L66" s="68"/>
      <c r="M66" s="68"/>
      <c r="N66" s="68"/>
      <c r="O66" s="165"/>
      <c r="P66" s="68"/>
    </row>
    <row r="67" spans="1:21">
      <c r="A67" s="152"/>
      <c r="B67" s="13"/>
      <c r="C67" s="12"/>
      <c r="D67" s="12"/>
      <c r="E67" s="12"/>
      <c r="F67" s="12"/>
      <c r="G67" s="12"/>
      <c r="H67" s="12"/>
      <c r="I67" s="68"/>
      <c r="J67" s="116"/>
      <c r="K67" s="116"/>
      <c r="L67" s="68"/>
      <c r="M67" s="68"/>
      <c r="N67" s="68"/>
      <c r="O67" s="165"/>
      <c r="P67" s="68"/>
    </row>
    <row r="68" spans="1:21">
      <c r="A68" s="152"/>
      <c r="B68" s="13"/>
      <c r="C68" s="12"/>
      <c r="D68" s="12"/>
      <c r="E68" s="12"/>
      <c r="F68" s="12"/>
      <c r="G68" s="12"/>
      <c r="H68" s="12"/>
      <c r="I68" s="68"/>
      <c r="J68" s="116"/>
      <c r="K68" s="116"/>
      <c r="L68" s="68"/>
      <c r="M68" s="68"/>
      <c r="N68" s="68"/>
      <c r="O68" s="165"/>
      <c r="P68" s="68"/>
    </row>
    <row r="69" spans="1:21">
      <c r="A69" s="146"/>
      <c r="B69" s="141"/>
      <c r="C69" s="119"/>
      <c r="D69" s="119"/>
      <c r="E69" s="119"/>
      <c r="F69" s="119"/>
      <c r="G69" s="119"/>
      <c r="H69" s="119"/>
      <c r="I69" s="124"/>
      <c r="J69" s="166"/>
      <c r="K69" s="166"/>
      <c r="L69" s="124"/>
      <c r="M69" s="124"/>
      <c r="N69" s="124"/>
      <c r="O69" s="167"/>
      <c r="P69" s="68"/>
    </row>
    <row r="70" spans="1:21">
      <c r="A70" s="125" t="s">
        <v>624</v>
      </c>
      <c r="B70" s="101">
        <f>SUM(B66:B69)</f>
        <v>0</v>
      </c>
      <c r="I70" s="68"/>
      <c r="J70" s="116"/>
      <c r="K70" s="116"/>
      <c r="L70" s="68"/>
      <c r="M70" s="68"/>
      <c r="N70" s="68"/>
      <c r="O70" s="68"/>
      <c r="P70" s="68"/>
    </row>
    <row r="71" spans="1:21">
      <c r="A71" s="69"/>
      <c r="B71" s="101"/>
      <c r="J71" s="47"/>
      <c r="K71" s="47"/>
    </row>
    <row r="72" spans="1:21">
      <c r="A72" s="128" t="s">
        <v>634</v>
      </c>
      <c r="B72" s="129"/>
      <c r="C72" s="130"/>
      <c r="D72" s="130"/>
      <c r="E72" s="130"/>
      <c r="F72" s="130"/>
      <c r="G72" s="130"/>
      <c r="H72" s="157"/>
      <c r="I72" s="157"/>
      <c r="J72" s="157"/>
      <c r="K72" s="157"/>
      <c r="L72" s="157"/>
      <c r="M72" s="157"/>
      <c r="N72" s="157"/>
      <c r="O72" s="164"/>
      <c r="P72" s="68"/>
      <c r="Q72" s="68"/>
      <c r="R72" s="68"/>
      <c r="S72" s="68"/>
      <c r="T72" s="68"/>
      <c r="U72" s="68"/>
    </row>
    <row r="73" spans="1:21">
      <c r="A73" s="152"/>
      <c r="B73" s="13"/>
      <c r="C73" s="12"/>
      <c r="D73" s="12"/>
      <c r="E73" s="12"/>
      <c r="F73" s="12"/>
      <c r="G73" s="12"/>
      <c r="H73" s="68"/>
      <c r="I73" s="68"/>
      <c r="J73" s="68"/>
      <c r="K73" s="68"/>
      <c r="L73" s="68"/>
      <c r="M73" s="68"/>
      <c r="N73" s="68"/>
      <c r="O73" s="165"/>
      <c r="P73" s="68"/>
      <c r="Q73" s="68"/>
      <c r="R73" s="68"/>
      <c r="S73" s="68"/>
      <c r="T73" s="68"/>
      <c r="U73" s="68"/>
    </row>
    <row r="74" spans="1:21">
      <c r="A74" s="152"/>
      <c r="B74" s="13"/>
      <c r="C74" s="12"/>
      <c r="D74" s="12"/>
      <c r="E74" s="12"/>
      <c r="F74" s="12"/>
      <c r="G74" s="12"/>
      <c r="H74" s="68"/>
      <c r="I74" s="68"/>
      <c r="J74" s="68"/>
      <c r="K74" s="68"/>
      <c r="L74" s="68"/>
      <c r="M74" s="68"/>
      <c r="N74" s="68"/>
      <c r="O74" s="165"/>
      <c r="P74" s="68"/>
      <c r="Q74" s="68"/>
      <c r="R74" s="68"/>
      <c r="S74" s="68"/>
      <c r="T74" s="68"/>
      <c r="U74" s="68"/>
    </row>
    <row r="75" spans="1:21">
      <c r="A75" s="152"/>
      <c r="B75" s="13"/>
      <c r="C75" s="12"/>
      <c r="D75" s="12"/>
      <c r="E75" s="12"/>
      <c r="F75" s="12"/>
      <c r="G75" s="12"/>
      <c r="H75" s="68"/>
      <c r="I75" s="68"/>
      <c r="J75" s="68"/>
      <c r="K75" s="68"/>
      <c r="L75" s="68"/>
      <c r="M75" s="68"/>
      <c r="N75" s="68"/>
      <c r="O75" s="165"/>
      <c r="P75" s="68"/>
      <c r="Q75" s="68"/>
      <c r="R75" s="68"/>
      <c r="S75" s="68"/>
      <c r="T75" s="68"/>
      <c r="U75" s="68"/>
    </row>
    <row r="76" spans="1:21">
      <c r="A76" s="146"/>
      <c r="B76" s="141"/>
      <c r="C76" s="119"/>
      <c r="D76" s="119"/>
      <c r="E76" s="119"/>
      <c r="F76" s="119"/>
      <c r="G76" s="119"/>
      <c r="H76" s="124"/>
      <c r="I76" s="124"/>
      <c r="J76" s="124"/>
      <c r="K76" s="124"/>
      <c r="L76" s="124"/>
      <c r="M76" s="124"/>
      <c r="N76" s="124"/>
      <c r="O76" s="167"/>
      <c r="P76" s="68"/>
      <c r="Q76" s="68"/>
      <c r="R76" s="68"/>
      <c r="S76" s="68"/>
      <c r="T76" s="68"/>
      <c r="U76" s="68"/>
    </row>
    <row r="77" spans="1:21">
      <c r="A77" s="125" t="s">
        <v>624</v>
      </c>
      <c r="B77" s="101">
        <f>SUM(B73:B76)</f>
        <v>0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>
      <c r="A78" s="69"/>
      <c r="B78" s="101"/>
      <c r="H78" s="68"/>
      <c r="I78" s="68"/>
      <c r="J78" s="113"/>
      <c r="K78" s="113"/>
      <c r="L78" s="107"/>
      <c r="M78" s="107"/>
      <c r="N78" s="117"/>
      <c r="O78" s="117"/>
      <c r="P78" s="113"/>
      <c r="Q78" s="113"/>
      <c r="R78" s="118"/>
      <c r="S78" s="118"/>
      <c r="T78" s="107"/>
      <c r="U78" s="107"/>
    </row>
    <row r="79" spans="1:21">
      <c r="A79" s="128" t="s">
        <v>635</v>
      </c>
      <c r="B79" s="129"/>
      <c r="C79" s="130"/>
      <c r="D79" s="130"/>
      <c r="E79" s="130"/>
      <c r="F79" s="130"/>
      <c r="G79" s="130"/>
      <c r="H79" s="157"/>
      <c r="I79" s="157"/>
      <c r="J79" s="163"/>
      <c r="K79" s="163"/>
      <c r="L79" s="157"/>
      <c r="M79" s="157"/>
      <c r="N79" s="157"/>
      <c r="O79" s="164"/>
      <c r="P79" s="68"/>
      <c r="Q79" s="68"/>
      <c r="R79" s="68"/>
      <c r="S79" s="68"/>
      <c r="T79" s="68"/>
      <c r="U79" s="68"/>
    </row>
    <row r="80" spans="1:21">
      <c r="A80" s="122"/>
      <c r="B80" s="12"/>
      <c r="C80" s="12"/>
      <c r="D80" s="23"/>
      <c r="E80" s="23"/>
      <c r="F80" s="12"/>
      <c r="G80" s="12"/>
      <c r="H80" s="68"/>
      <c r="I80" s="68"/>
      <c r="J80" s="1156"/>
      <c r="K80" s="1156"/>
      <c r="L80" s="68"/>
      <c r="M80" s="68"/>
      <c r="N80" s="68"/>
      <c r="O80" s="169"/>
      <c r="P80" s="68"/>
    </row>
    <row r="81" spans="1:16">
      <c r="A81" s="122"/>
      <c r="B81" s="12"/>
      <c r="C81" s="12"/>
      <c r="D81" s="191"/>
      <c r="E81" s="191"/>
      <c r="F81" s="191"/>
      <c r="G81" s="191"/>
      <c r="H81" s="191"/>
      <c r="I81" s="191"/>
      <c r="J81" s="191"/>
      <c r="K81" s="68"/>
      <c r="L81" s="68"/>
      <c r="M81" s="68"/>
      <c r="N81" s="68"/>
      <c r="O81" s="165"/>
      <c r="P81" s="68"/>
    </row>
    <row r="82" spans="1:16">
      <c r="A82" s="168"/>
      <c r="B82" s="12"/>
      <c r="C82" s="12"/>
      <c r="D82" s="12"/>
      <c r="E82" s="12"/>
      <c r="F82" s="12"/>
      <c r="G82" s="12"/>
      <c r="H82" s="68"/>
      <c r="I82" s="68"/>
      <c r="J82" s="68"/>
      <c r="K82" s="68"/>
      <c r="L82" s="68"/>
      <c r="M82" s="68"/>
      <c r="N82" s="68"/>
      <c r="O82" s="165"/>
      <c r="P82" s="68"/>
    </row>
    <row r="83" spans="1:16">
      <c r="A83" s="170"/>
      <c r="B83" s="119"/>
      <c r="C83" s="119"/>
      <c r="D83" s="119"/>
      <c r="E83" s="119"/>
      <c r="F83" s="119"/>
      <c r="G83" s="119"/>
      <c r="H83" s="124"/>
      <c r="I83" s="124"/>
      <c r="J83" s="124"/>
      <c r="K83" s="124"/>
      <c r="L83" s="124"/>
      <c r="M83" s="124"/>
      <c r="N83" s="124"/>
      <c r="O83" s="167"/>
      <c r="P83" s="68"/>
    </row>
    <row r="84" spans="1:16">
      <c r="A84" s="125" t="s">
        <v>624</v>
      </c>
      <c r="B84" s="101">
        <f>SUM(B80:B83)</f>
        <v>0</v>
      </c>
    </row>
    <row r="86" spans="1:16">
      <c r="N86" s="111"/>
    </row>
    <row r="89" spans="1:16" ht="15.75" thickBot="1"/>
    <row r="90" spans="1:16" ht="15.75">
      <c r="A90" s="1104" t="s">
        <v>374</v>
      </c>
      <c r="B90" s="1105"/>
      <c r="C90" s="1102" t="s">
        <v>652</v>
      </c>
      <c r="D90" s="1103"/>
      <c r="E90" s="1103"/>
      <c r="F90" s="1103"/>
      <c r="G90" s="1103"/>
    </row>
    <row r="91" spans="1:16" ht="15.75">
      <c r="A91" s="1106" t="s">
        <v>373</v>
      </c>
      <c r="B91" s="1107"/>
      <c r="C91" s="1102" t="s">
        <v>653</v>
      </c>
      <c r="D91" s="1103"/>
      <c r="E91" s="1103"/>
      <c r="F91" s="1103"/>
      <c r="G91" s="1103"/>
    </row>
    <row r="92" spans="1:16" ht="16.5" thickBot="1">
      <c r="A92" s="1100" t="s">
        <v>372</v>
      </c>
      <c r="B92" s="1101"/>
      <c r="C92" s="1102" t="s">
        <v>654</v>
      </c>
      <c r="D92" s="1103"/>
      <c r="E92" s="1103"/>
      <c r="F92" s="1103"/>
      <c r="G92" s="1103"/>
    </row>
  </sheetData>
  <mergeCells count="19">
    <mergeCell ref="A92:B92"/>
    <mergeCell ref="C92:G92"/>
    <mergeCell ref="I38:J38"/>
    <mergeCell ref="K38:L38"/>
    <mergeCell ref="M38:N38"/>
    <mergeCell ref="E39:F39"/>
    <mergeCell ref="G39:H39"/>
    <mergeCell ref="H45:I45"/>
    <mergeCell ref="J80:K80"/>
    <mergeCell ref="A90:B90"/>
    <mergeCell ref="C90:G90"/>
    <mergeCell ref="A91:B91"/>
    <mergeCell ref="C91:G91"/>
    <mergeCell ref="A1:O1"/>
    <mergeCell ref="E35:F35"/>
    <mergeCell ref="E37:F37"/>
    <mergeCell ref="G37:H37"/>
    <mergeCell ref="E38:F38"/>
    <mergeCell ref="G38:H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X122"/>
  <sheetViews>
    <sheetView topLeftCell="A31" zoomScale="90" zoomScaleNormal="90" workbookViewId="0">
      <selection activeCell="D34" sqref="D34"/>
    </sheetView>
  </sheetViews>
  <sheetFormatPr defaultRowHeight="15"/>
  <cols>
    <col min="1" max="1" width="40.7109375" style="30" customWidth="1"/>
    <col min="2" max="2" width="7.7109375" customWidth="1"/>
    <col min="3" max="3" width="4.28515625" customWidth="1"/>
    <col min="4" max="4" width="18.42578125" customWidth="1"/>
    <col min="6" max="6" width="10.5703125" customWidth="1"/>
    <col min="8" max="8" width="10.7109375" customWidth="1"/>
  </cols>
  <sheetData>
    <row r="1" spans="1:21" ht="18.75">
      <c r="A1" s="1068" t="s">
        <v>114</v>
      </c>
      <c r="B1" s="1068"/>
      <c r="C1" s="1068"/>
      <c r="D1" s="120"/>
      <c r="E1" s="120"/>
    </row>
    <row r="3" spans="1:21">
      <c r="A3" s="128" t="s">
        <v>626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</row>
    <row r="4" spans="1:21" s="30" customFormat="1">
      <c r="A4" s="15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5"/>
    </row>
    <row r="5" spans="1:21" s="30" customFormat="1">
      <c r="A5" s="15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05"/>
    </row>
    <row r="6" spans="1:21" s="30" customFormat="1">
      <c r="A6" s="15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5"/>
    </row>
    <row r="7" spans="1:21" s="30" customFormat="1">
      <c r="A7" s="146"/>
      <c r="B7" s="141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38"/>
    </row>
    <row r="8" spans="1:21" s="30" customFormat="1">
      <c r="A8" s="125" t="s">
        <v>624</v>
      </c>
      <c r="B8" s="101">
        <f>SUM(B4:B7)</f>
        <v>0</v>
      </c>
    </row>
    <row r="9" spans="1:21" s="30" customFormat="1">
      <c r="A9" s="69"/>
      <c r="B9" s="101"/>
    </row>
    <row r="10" spans="1:21" s="30" customFormat="1">
      <c r="A10" s="128" t="s">
        <v>627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2"/>
    </row>
    <row r="11" spans="1:21">
      <c r="A11" s="133" t="s">
        <v>83</v>
      </c>
      <c r="B11" s="13">
        <v>6</v>
      </c>
      <c r="C11" s="12"/>
      <c r="D11" s="94" t="s">
        <v>548</v>
      </c>
      <c r="E11" s="1204" t="s">
        <v>547</v>
      </c>
      <c r="F11" s="1204"/>
      <c r="G11" s="1205" t="s">
        <v>852</v>
      </c>
      <c r="H11" s="1206"/>
      <c r="I11" s="1158" t="s">
        <v>546</v>
      </c>
      <c r="J11" s="1159"/>
      <c r="K11" s="1197" t="s">
        <v>467</v>
      </c>
      <c r="L11" s="1198"/>
      <c r="M11" s="446" t="s">
        <v>1112</v>
      </c>
      <c r="N11" s="12"/>
      <c r="O11" s="105"/>
      <c r="P11" s="30"/>
      <c r="Q11" s="30"/>
      <c r="R11" s="30"/>
      <c r="S11" s="30"/>
      <c r="T11" s="30"/>
      <c r="U11" s="30"/>
    </row>
    <row r="12" spans="1:21" s="30" customFormat="1">
      <c r="A12" s="133" t="s">
        <v>1107</v>
      </c>
      <c r="B12" s="13">
        <v>3</v>
      </c>
      <c r="C12" s="12"/>
      <c r="D12" s="409" t="s">
        <v>1071</v>
      </c>
      <c r="E12" s="404" t="s">
        <v>1072</v>
      </c>
      <c r="F12" s="404" t="s">
        <v>1073</v>
      </c>
      <c r="G12" s="12"/>
      <c r="H12" s="12"/>
      <c r="I12" s="12"/>
      <c r="J12" s="12"/>
      <c r="K12" s="12"/>
      <c r="L12" s="12"/>
      <c r="M12" s="12"/>
      <c r="N12" s="12"/>
      <c r="O12" s="105"/>
    </row>
    <row r="13" spans="1:21" s="30" customFormat="1">
      <c r="A13" s="133" t="s">
        <v>1388</v>
      </c>
      <c r="B13" s="13">
        <v>13</v>
      </c>
      <c r="C13" s="12"/>
      <c r="D13" s="55" t="s">
        <v>1185</v>
      </c>
      <c r="E13" s="483" t="s">
        <v>1435</v>
      </c>
      <c r="F13" s="483" t="s">
        <v>1436</v>
      </c>
      <c r="G13" s="483" t="s">
        <v>1501</v>
      </c>
      <c r="H13" s="491" t="s">
        <v>1577</v>
      </c>
      <c r="I13" s="491" t="s">
        <v>1578</v>
      </c>
      <c r="J13" s="483" t="s">
        <v>1317</v>
      </c>
      <c r="K13" s="483" t="s">
        <v>1312</v>
      </c>
      <c r="L13" s="483" t="s">
        <v>1314</v>
      </c>
      <c r="M13" s="483" t="s">
        <v>1311</v>
      </c>
      <c r="N13" s="483" t="s">
        <v>1313</v>
      </c>
      <c r="O13" s="483" t="s">
        <v>1183</v>
      </c>
      <c r="P13" s="483" t="s">
        <v>1310</v>
      </c>
    </row>
    <row r="14" spans="1:21" s="30" customFormat="1">
      <c r="A14" s="133" t="s">
        <v>1400</v>
      </c>
      <c r="B14" s="13">
        <v>1</v>
      </c>
      <c r="C14" s="12"/>
      <c r="D14" s="303" t="s">
        <v>1218</v>
      </c>
      <c r="E14" s="98"/>
      <c r="F14" s="12"/>
      <c r="G14" s="12"/>
      <c r="H14" s="12"/>
      <c r="I14" s="12"/>
      <c r="J14" s="12"/>
      <c r="K14" s="12"/>
      <c r="L14" s="12"/>
      <c r="M14" s="12"/>
      <c r="N14" s="12"/>
      <c r="O14" s="105"/>
    </row>
    <row r="15" spans="1:21" s="30" customFormat="1">
      <c r="A15" s="140"/>
      <c r="B15" s="141"/>
      <c r="C15" s="119"/>
      <c r="D15" s="145"/>
      <c r="E15" s="145"/>
      <c r="F15" s="119"/>
      <c r="G15" s="119"/>
      <c r="H15" s="119"/>
      <c r="I15" s="119"/>
      <c r="J15" s="119"/>
      <c r="K15" s="119"/>
      <c r="L15" s="119"/>
      <c r="M15" s="119"/>
      <c r="N15" s="119"/>
      <c r="O15" s="138"/>
    </row>
    <row r="16" spans="1:21" s="30" customFormat="1" ht="18.75">
      <c r="A16" s="125" t="s">
        <v>624</v>
      </c>
      <c r="B16" s="126">
        <f>SUM(B11+B12+B13+B14+B15)</f>
        <v>23</v>
      </c>
      <c r="D16" s="98"/>
      <c r="E16" s="98"/>
      <c r="H16" s="12"/>
      <c r="I16" s="12"/>
      <c r="J16" s="99"/>
      <c r="K16" s="99"/>
      <c r="L16" s="12"/>
    </row>
    <row r="17" spans="1:38" s="30" customFormat="1">
      <c r="A17" s="69"/>
      <c r="B17" s="101"/>
      <c r="D17" s="98"/>
      <c r="E17" s="98"/>
      <c r="H17" s="12"/>
      <c r="I17" s="12"/>
      <c r="J17" s="99"/>
      <c r="K17" s="99"/>
      <c r="L17" s="12"/>
    </row>
    <row r="18" spans="1:38" s="30" customFormat="1">
      <c r="A18" s="128" t="s">
        <v>628</v>
      </c>
      <c r="B18" s="129"/>
      <c r="C18" s="130"/>
      <c r="D18" s="144"/>
      <c r="E18" s="144"/>
      <c r="F18" s="130"/>
      <c r="G18" s="130"/>
      <c r="H18" s="130"/>
      <c r="I18" s="130"/>
      <c r="J18" s="131"/>
      <c r="K18" s="131"/>
      <c r="L18" s="130"/>
      <c r="N18" s="130"/>
      <c r="O18" s="132"/>
    </row>
    <row r="19" spans="1:38">
      <c r="A19" s="133" t="s">
        <v>72</v>
      </c>
      <c r="B19" s="13">
        <v>2</v>
      </c>
      <c r="C19" s="12"/>
      <c r="D19" s="103" t="s">
        <v>641</v>
      </c>
      <c r="E19" s="391" t="s">
        <v>1068</v>
      </c>
      <c r="F19" s="12"/>
      <c r="G19" s="12"/>
      <c r="H19" s="12"/>
      <c r="I19" s="12"/>
      <c r="J19" s="134"/>
      <c r="K19" s="134"/>
      <c r="L19" s="12"/>
      <c r="M19" s="12"/>
      <c r="N19" s="12"/>
      <c r="O19" s="105"/>
      <c r="P19" s="30"/>
      <c r="Q19" s="30"/>
      <c r="R19" s="30"/>
      <c r="S19" s="30"/>
      <c r="T19" s="30"/>
      <c r="U19" s="30"/>
    </row>
    <row r="20" spans="1:38" s="30" customFormat="1">
      <c r="A20" s="133" t="s">
        <v>22</v>
      </c>
      <c r="B20" s="13">
        <v>5</v>
      </c>
      <c r="C20" s="12"/>
      <c r="D20" s="106" t="s">
        <v>386</v>
      </c>
      <c r="E20" s="1208" t="s">
        <v>207</v>
      </c>
      <c r="F20" s="1208"/>
      <c r="G20" s="1209" t="s">
        <v>458</v>
      </c>
      <c r="H20" s="1209"/>
      <c r="I20" s="1207" t="s">
        <v>412</v>
      </c>
      <c r="J20" s="1207"/>
      <c r="K20" s="653" t="s">
        <v>408</v>
      </c>
      <c r="L20" s="12"/>
      <c r="M20" s="12"/>
      <c r="N20" s="12"/>
      <c r="O20" s="105"/>
    </row>
    <row r="21" spans="1:38" s="563" customFormat="1">
      <c r="A21" s="133" t="s">
        <v>1598</v>
      </c>
      <c r="B21" s="636">
        <v>1</v>
      </c>
      <c r="C21" s="12"/>
      <c r="D21" s="643" t="s">
        <v>1599</v>
      </c>
      <c r="E21" s="649"/>
      <c r="F21" s="649"/>
      <c r="G21" s="342"/>
      <c r="H21" s="342"/>
      <c r="I21" s="647"/>
      <c r="J21" s="647"/>
      <c r="K21" s="217"/>
      <c r="L21" s="12"/>
      <c r="M21" s="12"/>
      <c r="N21" s="12"/>
      <c r="O21" s="105"/>
    </row>
    <row r="22" spans="1:38" s="563" customFormat="1">
      <c r="A22" s="133" t="s">
        <v>1530</v>
      </c>
      <c r="B22" s="575"/>
      <c r="C22" s="12"/>
      <c r="D22" s="574" t="s">
        <v>1544</v>
      </c>
      <c r="E22" s="649"/>
      <c r="F22" s="649"/>
      <c r="G22" s="342"/>
      <c r="H22" s="342"/>
      <c r="I22" s="647"/>
      <c r="J22" s="647"/>
      <c r="K22" s="217"/>
      <c r="L22" s="12"/>
      <c r="M22" s="12"/>
      <c r="N22" s="12"/>
      <c r="O22" s="105"/>
    </row>
    <row r="23" spans="1:38" s="563" customFormat="1">
      <c r="A23" s="133" t="s">
        <v>206</v>
      </c>
      <c r="B23" s="648">
        <v>1</v>
      </c>
      <c r="C23" s="12"/>
      <c r="D23" s="497" t="s">
        <v>1521</v>
      </c>
      <c r="E23" s="649"/>
      <c r="F23" s="649"/>
      <c r="G23" s="342"/>
      <c r="H23" s="342"/>
      <c r="I23" s="647"/>
      <c r="J23" s="647"/>
      <c r="K23" s="217"/>
      <c r="L23" s="12"/>
      <c r="M23" s="12"/>
      <c r="N23" s="12"/>
      <c r="O23" s="105"/>
    </row>
    <row r="24" spans="1:38" s="30" customFormat="1">
      <c r="A24" s="148" t="s">
        <v>160</v>
      </c>
      <c r="B24" s="98">
        <v>23</v>
      </c>
      <c r="C24" s="68"/>
      <c r="D24" s="221" t="s">
        <v>401</v>
      </c>
      <c r="E24" s="655" t="s">
        <v>402</v>
      </c>
      <c r="F24" s="654" t="s">
        <v>556</v>
      </c>
      <c r="G24" s="303" t="s">
        <v>1217</v>
      </c>
      <c r="H24" s="391" t="s">
        <v>1528</v>
      </c>
      <c r="I24" s="1162" t="s">
        <v>1109</v>
      </c>
      <c r="J24" s="1163"/>
      <c r="K24" s="1200" t="s">
        <v>594</v>
      </c>
      <c r="L24" s="1157"/>
      <c r="M24" s="1157" t="s">
        <v>593</v>
      </c>
      <c r="N24" s="1157"/>
      <c r="O24" s="1157" t="s">
        <v>587</v>
      </c>
      <c r="P24" s="1157"/>
      <c r="Q24" s="1157" t="s">
        <v>588</v>
      </c>
      <c r="R24" s="1157"/>
      <c r="S24" s="1157" t="s">
        <v>589</v>
      </c>
      <c r="T24" s="1157"/>
      <c r="U24" s="1157" t="s">
        <v>591</v>
      </c>
      <c r="V24" s="1157"/>
      <c r="W24" s="1159" t="s">
        <v>585</v>
      </c>
      <c r="X24" s="1157"/>
      <c r="Y24" s="1210" t="s">
        <v>590</v>
      </c>
      <c r="Z24" s="1210"/>
      <c r="AA24" s="1157" t="s">
        <v>592</v>
      </c>
      <c r="AB24" s="1157"/>
      <c r="AC24" s="1210" t="s">
        <v>586</v>
      </c>
      <c r="AD24" s="1210"/>
      <c r="AE24" s="55" t="s">
        <v>934</v>
      </c>
      <c r="AF24" s="391" t="s">
        <v>1437</v>
      </c>
      <c r="AG24" s="54" t="s">
        <v>1009</v>
      </c>
      <c r="AH24" s="391" t="s">
        <v>1438</v>
      </c>
      <c r="AI24" s="55" t="s">
        <v>1108</v>
      </c>
      <c r="AJ24" s="1157" t="s">
        <v>1109</v>
      </c>
      <c r="AK24" s="1157"/>
      <c r="AL24" s="391" t="s">
        <v>1115</v>
      </c>
    </row>
    <row r="25" spans="1:38" s="30" customFormat="1">
      <c r="A25" s="148" t="s">
        <v>364</v>
      </c>
      <c r="B25" s="98">
        <v>1</v>
      </c>
      <c r="C25" s="68"/>
      <c r="D25" s="265" t="s">
        <v>894</v>
      </c>
      <c r="E25" s="111"/>
      <c r="F25" s="111"/>
      <c r="G25" s="68"/>
      <c r="H25" s="68"/>
      <c r="I25" s="12"/>
      <c r="J25" s="134"/>
      <c r="K25" s="134"/>
      <c r="L25" s="12"/>
      <c r="M25" s="12"/>
      <c r="N25" s="12"/>
      <c r="O25" s="105"/>
    </row>
    <row r="26" spans="1:38" s="30" customFormat="1">
      <c r="A26" s="149" t="s">
        <v>95</v>
      </c>
      <c r="B26" s="145">
        <v>3</v>
      </c>
      <c r="C26" s="124"/>
      <c r="D26" s="55" t="s">
        <v>1134</v>
      </c>
      <c r="E26" s="391" t="s">
        <v>1135</v>
      </c>
      <c r="F26" s="1157" t="s">
        <v>1136</v>
      </c>
      <c r="G26" s="1157"/>
      <c r="H26" s="124"/>
      <c r="I26" s="119"/>
      <c r="J26" s="137"/>
      <c r="K26" s="137"/>
      <c r="L26" s="119"/>
      <c r="M26" s="119"/>
      <c r="N26" s="119"/>
      <c r="O26" s="138"/>
    </row>
    <row r="27" spans="1:38" s="30" customFormat="1" ht="18.75">
      <c r="A27" s="125" t="s">
        <v>624</v>
      </c>
      <c r="B27" s="126">
        <f>SUM(B19:B26)</f>
        <v>36</v>
      </c>
      <c r="J27" s="47"/>
      <c r="K27" s="47"/>
    </row>
    <row r="28" spans="1:38" s="64" customFormat="1" ht="18.75">
      <c r="A28" s="69"/>
      <c r="B28" s="127"/>
      <c r="J28" s="115"/>
      <c r="K28" s="115"/>
    </row>
    <row r="29" spans="1:38" s="30" customFormat="1">
      <c r="A29" s="128" t="s">
        <v>636</v>
      </c>
      <c r="B29" s="129"/>
      <c r="C29" s="130"/>
      <c r="D29" s="130"/>
      <c r="E29" s="130"/>
      <c r="F29" s="130"/>
      <c r="G29" s="130"/>
      <c r="H29" s="130"/>
      <c r="I29" s="130"/>
      <c r="J29" s="139"/>
      <c r="K29" s="139"/>
      <c r="L29" s="130"/>
      <c r="M29" s="130"/>
      <c r="N29" s="130"/>
      <c r="O29" s="132"/>
    </row>
    <row r="30" spans="1:38">
      <c r="A30" s="133" t="s">
        <v>113</v>
      </c>
      <c r="B30" s="13">
        <v>1</v>
      </c>
      <c r="C30" s="12"/>
      <c r="D30" s="102" t="s">
        <v>109</v>
      </c>
      <c r="E30" s="104"/>
      <c r="F30" s="12"/>
      <c r="G30" s="12"/>
      <c r="H30" s="12"/>
      <c r="I30" s="12"/>
      <c r="J30" s="12"/>
      <c r="K30" s="12"/>
      <c r="L30" s="12"/>
      <c r="M30" s="12"/>
      <c r="N30" s="12"/>
      <c r="O30" s="105"/>
      <c r="P30" s="30"/>
      <c r="Q30" s="30"/>
      <c r="R30" s="30"/>
      <c r="S30" s="30"/>
      <c r="T30" s="30"/>
      <c r="U30" s="30"/>
    </row>
    <row r="31" spans="1:38" s="30" customFormat="1">
      <c r="A31" s="133" t="s">
        <v>988</v>
      </c>
      <c r="B31" s="13">
        <v>6</v>
      </c>
      <c r="C31" s="12"/>
      <c r="D31" s="336" t="s">
        <v>951</v>
      </c>
      <c r="E31" s="55" t="s">
        <v>1166</v>
      </c>
      <c r="F31" s="1157" t="s">
        <v>1168</v>
      </c>
      <c r="G31" s="1157"/>
      <c r="H31" s="1157" t="s">
        <v>1169</v>
      </c>
      <c r="I31" s="1157"/>
      <c r="J31" s="426" t="s">
        <v>1493</v>
      </c>
      <c r="K31" s="178" t="s">
        <v>1482</v>
      </c>
      <c r="L31" s="12"/>
      <c r="M31" s="12"/>
      <c r="N31" s="12"/>
      <c r="O31" s="105"/>
    </row>
    <row r="32" spans="1:38" s="30" customFormat="1">
      <c r="A32" s="133" t="s">
        <v>268</v>
      </c>
      <c r="B32" s="13">
        <v>2</v>
      </c>
      <c r="C32" s="12"/>
      <c r="D32" s="54" t="s">
        <v>1017</v>
      </c>
      <c r="E32" s="391" t="s">
        <v>1087</v>
      </c>
      <c r="F32" s="12"/>
      <c r="G32" s="12"/>
      <c r="H32" s="12"/>
      <c r="I32" s="12"/>
      <c r="J32" s="12"/>
      <c r="K32" s="12"/>
      <c r="L32" s="12"/>
      <c r="M32" s="12"/>
      <c r="N32" s="12"/>
      <c r="O32" s="105"/>
    </row>
    <row r="33" spans="1:154" s="714" customFormat="1">
      <c r="A33" s="133" t="s">
        <v>1626</v>
      </c>
      <c r="B33" s="715">
        <v>2</v>
      </c>
      <c r="C33" s="12"/>
      <c r="D33" s="704" t="s">
        <v>1113</v>
      </c>
      <c r="E33" s="391" t="s">
        <v>1486</v>
      </c>
      <c r="F33" s="12"/>
      <c r="G33" s="12"/>
      <c r="H33" s="12"/>
      <c r="I33" s="12"/>
      <c r="J33" s="12"/>
      <c r="K33" s="12"/>
      <c r="L33" s="12"/>
      <c r="M33" s="12"/>
      <c r="N33" s="12"/>
      <c r="O33" s="105"/>
    </row>
    <row r="34" spans="1:154" s="714" customFormat="1">
      <c r="A34" s="133" t="s">
        <v>1030</v>
      </c>
      <c r="B34" s="715">
        <v>2</v>
      </c>
      <c r="C34" s="12"/>
      <c r="D34" s="303" t="s">
        <v>1453</v>
      </c>
      <c r="E34" s="483" t="s">
        <v>1497</v>
      </c>
      <c r="F34" s="12"/>
      <c r="G34" s="12"/>
      <c r="H34" s="12"/>
      <c r="I34" s="12"/>
      <c r="J34" s="12"/>
      <c r="K34" s="12"/>
      <c r="L34" s="12"/>
      <c r="M34" s="12"/>
      <c r="N34" s="12"/>
      <c r="O34" s="105"/>
    </row>
    <row r="35" spans="1:154" s="563" customFormat="1">
      <c r="A35" s="133" t="s">
        <v>1618</v>
      </c>
      <c r="B35" s="662">
        <v>7</v>
      </c>
      <c r="C35" s="12"/>
      <c r="D35" s="582" t="s">
        <v>1605</v>
      </c>
      <c r="E35" s="582" t="s">
        <v>1607</v>
      </c>
      <c r="F35" s="582" t="s">
        <v>1606</v>
      </c>
      <c r="G35" s="582" t="s">
        <v>1608</v>
      </c>
      <c r="H35" s="582" t="s">
        <v>1492</v>
      </c>
      <c r="I35" s="582" t="s">
        <v>1609</v>
      </c>
      <c r="J35" s="582" t="s">
        <v>1610</v>
      </c>
      <c r="K35" s="12"/>
      <c r="L35" s="12"/>
      <c r="M35" s="12"/>
      <c r="N35" s="12"/>
      <c r="O35" s="105"/>
    </row>
    <row r="36" spans="1:154" s="555" customFormat="1">
      <c r="A36" s="133" t="s">
        <v>1269</v>
      </c>
      <c r="B36" s="556">
        <v>1</v>
      </c>
      <c r="C36" s="12"/>
      <c r="D36" s="391" t="s">
        <v>1499</v>
      </c>
      <c r="E36" s="426"/>
      <c r="F36" s="12"/>
      <c r="G36" s="12"/>
      <c r="H36" s="12"/>
      <c r="I36" s="12"/>
      <c r="J36" s="12"/>
      <c r="K36" s="12"/>
      <c r="L36" s="12"/>
      <c r="M36" s="12"/>
      <c r="N36" s="12"/>
      <c r="O36" s="105"/>
    </row>
    <row r="37" spans="1:154" s="30" customFormat="1">
      <c r="A37" s="133" t="s">
        <v>53</v>
      </c>
      <c r="B37" s="13">
        <v>3</v>
      </c>
      <c r="C37" s="12"/>
      <c r="D37" s="391" t="s">
        <v>1121</v>
      </c>
      <c r="E37" s="483" t="s">
        <v>1509</v>
      </c>
      <c r="F37" s="483" t="s">
        <v>1511</v>
      </c>
      <c r="G37" s="12"/>
      <c r="H37" s="12"/>
      <c r="I37" s="12"/>
      <c r="J37" s="12"/>
      <c r="K37" s="12"/>
      <c r="L37" s="12"/>
      <c r="M37" s="12"/>
      <c r="N37" s="12"/>
      <c r="O37" s="105"/>
    </row>
    <row r="38" spans="1:154" s="30" customFormat="1">
      <c r="A38" s="140" t="s">
        <v>1487</v>
      </c>
      <c r="B38" s="141">
        <v>7</v>
      </c>
      <c r="C38" s="119"/>
      <c r="D38" s="405" t="s">
        <v>1488</v>
      </c>
      <c r="E38" s="55" t="s">
        <v>1081</v>
      </c>
      <c r="F38" s="428" t="s">
        <v>1114</v>
      </c>
      <c r="G38" s="178" t="s">
        <v>1621</v>
      </c>
      <c r="H38" s="178" t="s">
        <v>1622</v>
      </c>
      <c r="I38" s="582" t="s">
        <v>1549</v>
      </c>
      <c r="J38" s="1158" t="s">
        <v>1164</v>
      </c>
      <c r="K38" s="1159"/>
      <c r="L38" s="119"/>
      <c r="M38" s="119"/>
      <c r="N38" s="119"/>
      <c r="O38" s="138"/>
    </row>
    <row r="39" spans="1:154" s="30" customFormat="1" ht="18.75">
      <c r="A39" s="125" t="s">
        <v>624</v>
      </c>
      <c r="B39" s="126">
        <f>SUM(B29+B30+B31+B32+B37+B38+B36+B35+B33)</f>
        <v>29</v>
      </c>
      <c r="H39" s="12"/>
      <c r="I39" s="12"/>
      <c r="J39" s="99"/>
      <c r="K39" s="99"/>
      <c r="L39" s="12"/>
    </row>
    <row r="40" spans="1:154" s="30" customFormat="1">
      <c r="A40" s="69"/>
      <c r="B40" s="101"/>
      <c r="H40" s="12"/>
      <c r="I40" s="12"/>
      <c r="J40" s="99"/>
      <c r="K40" s="99"/>
      <c r="L40" s="12"/>
    </row>
    <row r="41" spans="1:154" s="30" customFormat="1">
      <c r="A41" s="128" t="s">
        <v>629</v>
      </c>
      <c r="B41" s="129"/>
      <c r="C41" s="130"/>
      <c r="D41" s="130"/>
      <c r="E41" s="130"/>
      <c r="F41" s="130"/>
      <c r="G41" s="130"/>
      <c r="H41" s="130"/>
      <c r="I41" s="130"/>
      <c r="J41" s="131"/>
      <c r="K41" s="131"/>
      <c r="L41" s="130"/>
      <c r="M41" s="130"/>
      <c r="N41" s="130"/>
      <c r="O41" s="132"/>
    </row>
    <row r="42" spans="1:154">
      <c r="A42" s="133" t="s">
        <v>7</v>
      </c>
      <c r="B42" s="13">
        <v>6</v>
      </c>
      <c r="C42" s="12"/>
      <c r="D42" s="108" t="s">
        <v>105</v>
      </c>
      <c r="E42" s="1168" t="s">
        <v>246</v>
      </c>
      <c r="F42" s="1168"/>
      <c r="G42" s="55" t="s">
        <v>919</v>
      </c>
      <c r="H42" s="391" t="s">
        <v>1090</v>
      </c>
      <c r="I42" s="55" t="s">
        <v>1125</v>
      </c>
      <c r="J42" s="405" t="s">
        <v>1604</v>
      </c>
      <c r="K42" s="134"/>
      <c r="L42" s="12"/>
      <c r="M42" s="12"/>
      <c r="N42" s="12"/>
      <c r="O42" s="105"/>
      <c r="P42" s="30"/>
      <c r="Q42" s="30"/>
      <c r="R42" s="30"/>
      <c r="S42" s="30"/>
      <c r="T42" s="30"/>
      <c r="U42" s="30"/>
    </row>
    <row r="43" spans="1:154" s="30" customFormat="1" ht="17.25" customHeight="1">
      <c r="A43" s="1164" t="s">
        <v>508</v>
      </c>
      <c r="B43" s="1161">
        <v>41</v>
      </c>
      <c r="C43" s="12"/>
      <c r="D43" s="675" t="s">
        <v>640</v>
      </c>
      <c r="E43" s="1174" t="s">
        <v>578</v>
      </c>
      <c r="F43" s="1174"/>
      <c r="G43" s="1169" t="s">
        <v>720</v>
      </c>
      <c r="H43" s="1175"/>
      <c r="I43" s="1176" t="s">
        <v>719</v>
      </c>
      <c r="J43" s="1176"/>
      <c r="K43" s="1197" t="s">
        <v>542</v>
      </c>
      <c r="L43" s="1198"/>
      <c r="M43" s="1174" t="s">
        <v>975</v>
      </c>
      <c r="N43" s="1174"/>
      <c r="O43" s="405" t="s">
        <v>1181</v>
      </c>
      <c r="P43" s="491" t="s">
        <v>1364</v>
      </c>
      <c r="Q43" s="428" t="s">
        <v>1347</v>
      </c>
      <c r="R43" s="450" t="s">
        <v>1345</v>
      </c>
      <c r="S43" s="428" t="s">
        <v>1346</v>
      </c>
      <c r="T43" s="491" t="s">
        <v>1349</v>
      </c>
      <c r="U43" s="491" t="s">
        <v>1350</v>
      </c>
      <c r="V43" s="428" t="s">
        <v>1348</v>
      </c>
      <c r="W43" s="491" t="s">
        <v>1362</v>
      </c>
      <c r="X43" s="491" t="s">
        <v>1223</v>
      </c>
      <c r="Y43" s="491" t="s">
        <v>1220</v>
      </c>
      <c r="Z43" s="428" t="s">
        <v>1344</v>
      </c>
      <c r="AA43" s="428" t="s">
        <v>1402</v>
      </c>
      <c r="AB43" s="428" t="s">
        <v>1353</v>
      </c>
      <c r="AC43" s="491" t="s">
        <v>1250</v>
      </c>
      <c r="AD43" s="428" t="s">
        <v>1316</v>
      </c>
      <c r="AE43" s="428" t="s">
        <v>1378</v>
      </c>
      <c r="AF43" s="491" t="s">
        <v>1351</v>
      </c>
      <c r="AG43" s="491" t="s">
        <v>1365</v>
      </c>
      <c r="AH43" s="491" t="s">
        <v>1232</v>
      </c>
      <c r="AI43" s="676" t="s">
        <v>999</v>
      </c>
      <c r="AJ43" s="261" t="s">
        <v>1028</v>
      </c>
      <c r="AK43" s="677" t="s">
        <v>1099</v>
      </c>
      <c r="AL43" s="261" t="s">
        <v>1093</v>
      </c>
      <c r="AM43" s="428" t="s">
        <v>1391</v>
      </c>
      <c r="AN43" s="428" t="s">
        <v>1417</v>
      </c>
      <c r="AO43" s="428" t="s">
        <v>1418</v>
      </c>
      <c r="AP43" s="428" t="s">
        <v>1308</v>
      </c>
    </row>
    <row r="44" spans="1:154" s="563" customFormat="1" ht="17.25" customHeight="1">
      <c r="A44" s="1164"/>
      <c r="B44" s="1161"/>
      <c r="C44" s="12"/>
      <c r="D44" s="483" t="s">
        <v>1371</v>
      </c>
      <c r="E44" s="391" t="s">
        <v>1416</v>
      </c>
      <c r="F44" s="483" t="s">
        <v>1225</v>
      </c>
      <c r="G44" s="483" t="s">
        <v>1224</v>
      </c>
      <c r="H44" s="483" t="s">
        <v>1373</v>
      </c>
      <c r="I44" s="483" t="s">
        <v>1510</v>
      </c>
      <c r="J44" s="582" t="s">
        <v>1504</v>
      </c>
      <c r="K44" s="483" t="s">
        <v>1540</v>
      </c>
      <c r="L44" s="425" t="s">
        <v>1542</v>
      </c>
      <c r="M44" s="582" t="s">
        <v>1529</v>
      </c>
      <c r="N44" s="391" t="s">
        <v>1545</v>
      </c>
      <c r="O44" s="483" t="s">
        <v>1541</v>
      </c>
      <c r="P44" s="483" t="s">
        <v>1539</v>
      </c>
      <c r="Q44" s="582" t="s">
        <v>1538</v>
      </c>
      <c r="R44" s="178" t="s">
        <v>1546</v>
      </c>
      <c r="S44" s="68"/>
      <c r="T44" s="565"/>
      <c r="U44" s="565"/>
      <c r="V44" s="68"/>
      <c r="W44" s="565"/>
      <c r="X44" s="565"/>
      <c r="Y44" s="565"/>
      <c r="Z44" s="68"/>
      <c r="AA44" s="68"/>
      <c r="AB44" s="68"/>
      <c r="AC44" s="565"/>
      <c r="AD44" s="68"/>
      <c r="AE44" s="68"/>
      <c r="AF44" s="565"/>
      <c r="AG44" s="565"/>
      <c r="AH44" s="565"/>
      <c r="AI44" s="669"/>
      <c r="AJ44" s="217"/>
      <c r="AK44" s="41"/>
      <c r="AL44" s="217"/>
      <c r="AM44" s="68"/>
      <c r="AN44" s="68"/>
      <c r="AO44" s="68"/>
      <c r="AP44" s="68"/>
    </row>
    <row r="45" spans="1:154" s="30" customFormat="1">
      <c r="A45" s="1164" t="s">
        <v>370</v>
      </c>
      <c r="B45" s="1161">
        <v>122</v>
      </c>
      <c r="C45" s="12"/>
      <c r="D45" s="678" t="s">
        <v>106</v>
      </c>
      <c r="E45" s="679" t="s">
        <v>159</v>
      </c>
      <c r="F45" s="655" t="s">
        <v>790</v>
      </c>
      <c r="G45" s="680" t="s">
        <v>463</v>
      </c>
      <c r="H45" s="583" t="s">
        <v>1460</v>
      </c>
      <c r="I45" s="681" t="s">
        <v>464</v>
      </c>
      <c r="J45" s="682" t="s">
        <v>792</v>
      </c>
      <c r="K45" s="683" t="s">
        <v>607</v>
      </c>
      <c r="L45" s="683"/>
      <c r="M45" s="683" t="s">
        <v>510</v>
      </c>
      <c r="N45" s="241" t="s">
        <v>784</v>
      </c>
      <c r="O45" s="241" t="s">
        <v>698</v>
      </c>
      <c r="P45" s="666" t="s">
        <v>509</v>
      </c>
      <c r="Q45" s="241" t="s">
        <v>774</v>
      </c>
      <c r="R45" s="665" t="s">
        <v>721</v>
      </c>
      <c r="S45" s="655" t="s">
        <v>770</v>
      </c>
      <c r="T45" s="241" t="s">
        <v>722</v>
      </c>
      <c r="U45" s="684" t="s">
        <v>511</v>
      </c>
      <c r="V45" s="446" t="s">
        <v>736</v>
      </c>
      <c r="W45" s="685" t="s">
        <v>787</v>
      </c>
      <c r="X45" s="655" t="s">
        <v>789</v>
      </c>
      <c r="Y45" s="655" t="s">
        <v>775</v>
      </c>
      <c r="Z45" s="243" t="s">
        <v>595</v>
      </c>
      <c r="AA45" s="686" t="s">
        <v>741</v>
      </c>
      <c r="AB45" s="241" t="s">
        <v>791</v>
      </c>
      <c r="AC45" s="241" t="s">
        <v>877</v>
      </c>
      <c r="AD45" s="687" t="s">
        <v>786</v>
      </c>
      <c r="AE45" s="241" t="s">
        <v>779</v>
      </c>
      <c r="AF45" s="688" t="s">
        <v>773</v>
      </c>
      <c r="AG45" s="241" t="s">
        <v>878</v>
      </c>
      <c r="AH45" s="241" t="s">
        <v>776</v>
      </c>
      <c r="AI45" s="443" t="s">
        <v>1123</v>
      </c>
      <c r="AJ45" s="443" t="s">
        <v>1124</v>
      </c>
      <c r="AK45" s="443" t="s">
        <v>1119</v>
      </c>
      <c r="AL45" s="241" t="s">
        <v>1131</v>
      </c>
      <c r="AM45" s="241" t="s">
        <v>1132</v>
      </c>
      <c r="AN45" s="241" t="s">
        <v>1133</v>
      </c>
      <c r="AO45" s="443" t="s">
        <v>1118</v>
      </c>
      <c r="AP45" s="664" t="s">
        <v>1120</v>
      </c>
      <c r="AQ45" s="68"/>
      <c r="AR45" s="68"/>
      <c r="AS45" s="228"/>
      <c r="AT45" s="68"/>
      <c r="AU45" s="68"/>
      <c r="AV45" s="217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217"/>
      <c r="CB45" s="68"/>
      <c r="CC45" s="68"/>
      <c r="CD45" s="68"/>
      <c r="CE45" s="68"/>
      <c r="CF45" s="68"/>
      <c r="CG45" s="217"/>
      <c r="CH45" s="68"/>
      <c r="CI45" s="68"/>
      <c r="CJ45" s="68"/>
      <c r="CK45" s="68"/>
      <c r="CL45" s="68"/>
      <c r="CM45" s="68"/>
      <c r="CN45" s="68"/>
      <c r="CO45" s="68"/>
      <c r="CP45" s="217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</row>
    <row r="46" spans="1:154" s="563" customFormat="1">
      <c r="A46" s="1164"/>
      <c r="B46" s="1161"/>
      <c r="C46" s="12"/>
      <c r="D46" s="54" t="s">
        <v>835</v>
      </c>
      <c r="E46" s="271" t="s">
        <v>785</v>
      </c>
      <c r="F46" s="54" t="s">
        <v>836</v>
      </c>
      <c r="G46" s="178" t="s">
        <v>823</v>
      </c>
      <c r="H46" s="54" t="s">
        <v>837</v>
      </c>
      <c r="I46" s="178" t="s">
        <v>772</v>
      </c>
      <c r="J46" s="178" t="s">
        <v>915</v>
      </c>
      <c r="K46" s="226" t="s">
        <v>697</v>
      </c>
      <c r="L46" s="425" t="s">
        <v>1376</v>
      </c>
      <c r="M46" s="225" t="s">
        <v>886</v>
      </c>
      <c r="N46" s="221" t="s">
        <v>596</v>
      </c>
      <c r="O46" s="54" t="s">
        <v>838</v>
      </c>
      <c r="P46" s="259" t="s">
        <v>839</v>
      </c>
      <c r="Q46" s="225" t="s">
        <v>834</v>
      </c>
      <c r="R46" s="178" t="s">
        <v>914</v>
      </c>
      <c r="S46" s="221" t="s">
        <v>884</v>
      </c>
      <c r="T46" s="391" t="s">
        <v>1337</v>
      </c>
      <c r="U46" s="405" t="s">
        <v>1154</v>
      </c>
      <c r="V46" s="54" t="s">
        <v>897</v>
      </c>
      <c r="W46" s="54" t="s">
        <v>896</v>
      </c>
      <c r="X46" s="54" t="s">
        <v>909</v>
      </c>
      <c r="Y46" s="54" t="s">
        <v>968</v>
      </c>
      <c r="Z46" s="259" t="s">
        <v>745</v>
      </c>
      <c r="AA46" s="178" t="s">
        <v>895</v>
      </c>
      <c r="AB46" s="483" t="s">
        <v>1221</v>
      </c>
      <c r="AC46" s="55" t="s">
        <v>924</v>
      </c>
      <c r="AD46" s="319" t="s">
        <v>311</v>
      </c>
      <c r="AE46" s="483" t="s">
        <v>1246</v>
      </c>
      <c r="AF46" s="54" t="s">
        <v>996</v>
      </c>
      <c r="AG46" s="493" t="s">
        <v>1374</v>
      </c>
      <c r="AH46" s="55" t="s">
        <v>1370</v>
      </c>
      <c r="AI46" s="493" t="s">
        <v>1230</v>
      </c>
      <c r="AJ46" s="405" t="s">
        <v>1494</v>
      </c>
      <c r="AK46" s="178" t="s">
        <v>1011</v>
      </c>
      <c r="AL46" s="391" t="s">
        <v>1393</v>
      </c>
      <c r="AM46" s="391" t="s">
        <v>1390</v>
      </c>
      <c r="AN46" s="483" t="s">
        <v>1228</v>
      </c>
      <c r="AO46" s="483" t="s">
        <v>1226</v>
      </c>
      <c r="AP46" s="357" t="s">
        <v>1299</v>
      </c>
      <c r="AQ46" s="68"/>
      <c r="AR46" s="668"/>
      <c r="AS46" s="668"/>
      <c r="AT46" s="68"/>
      <c r="AU46" s="658"/>
      <c r="AV46" s="658"/>
      <c r="AW46" s="68"/>
      <c r="AX46" s="217"/>
      <c r="AY46" s="217"/>
      <c r="AZ46" s="20"/>
      <c r="BA46" s="68"/>
      <c r="BB46" s="227"/>
      <c r="BC46" s="217"/>
      <c r="BD46" s="68"/>
      <c r="BE46" s="227"/>
      <c r="BF46" s="227"/>
      <c r="BG46" s="217"/>
      <c r="BH46" s="217"/>
      <c r="BI46" s="68"/>
      <c r="BJ46" s="68"/>
      <c r="BK46" s="68"/>
      <c r="BL46" s="68"/>
      <c r="BM46" s="68"/>
      <c r="BN46" s="68"/>
      <c r="BO46" s="227"/>
      <c r="BP46" s="217"/>
      <c r="BQ46" s="565"/>
      <c r="BR46" s="68"/>
      <c r="BS46" s="429"/>
      <c r="BT46" s="565"/>
      <c r="BU46" s="68"/>
      <c r="BV46" s="625"/>
      <c r="BW46" s="68"/>
      <c r="BX46" s="625"/>
      <c r="BY46" s="68"/>
      <c r="BZ46" s="658"/>
      <c r="CA46" s="658"/>
      <c r="CB46" s="669"/>
      <c r="CC46" s="217"/>
      <c r="CD46" s="343"/>
      <c r="CE46" s="343"/>
      <c r="CF46" s="658"/>
      <c r="CG46" s="658"/>
      <c r="CH46" s="68"/>
      <c r="CI46" s="68"/>
      <c r="CJ46" s="68"/>
      <c r="CK46" s="217"/>
      <c r="CL46" s="217"/>
      <c r="CM46" s="217"/>
      <c r="CN46" s="68"/>
      <c r="CO46" s="658"/>
      <c r="CP46" s="658"/>
      <c r="CQ46" s="68"/>
      <c r="CR46" s="68"/>
      <c r="CS46" s="658"/>
      <c r="CT46" s="658"/>
      <c r="CU46" s="68"/>
      <c r="CV46" s="658"/>
      <c r="CW46" s="658"/>
      <c r="CX46" s="68"/>
      <c r="CY46" s="68"/>
      <c r="CZ46" s="658"/>
      <c r="DA46" s="658"/>
      <c r="DB46" s="68"/>
      <c r="DC46" s="68"/>
      <c r="DD46" s="625"/>
      <c r="DE46" s="625"/>
      <c r="DF46" s="68"/>
      <c r="DG46" s="68"/>
      <c r="DH46" s="68"/>
      <c r="DI46" s="68"/>
      <c r="DJ46" s="68"/>
      <c r="DK46" s="565"/>
      <c r="DL46" s="565"/>
      <c r="DM46" s="625"/>
      <c r="DN46" s="68"/>
      <c r="DO46" s="565"/>
      <c r="DP46" s="565"/>
      <c r="DQ46" s="68"/>
      <c r="DR46" s="625"/>
      <c r="DS46" s="565"/>
      <c r="DT46" s="68"/>
      <c r="DU46" s="565"/>
      <c r="DV46" s="68"/>
      <c r="DW46" s="68"/>
      <c r="DX46" s="217"/>
      <c r="DY46" s="565"/>
      <c r="DZ46" s="68"/>
      <c r="EA46" s="68"/>
      <c r="EB46" s="625"/>
      <c r="EC46" s="68"/>
      <c r="ED46" s="565"/>
      <c r="EE46" s="68"/>
      <c r="EF46" s="68"/>
      <c r="EG46" s="68"/>
      <c r="EH46" s="68"/>
      <c r="EI46" s="565"/>
      <c r="EJ46" s="565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</row>
    <row r="47" spans="1:154" s="563" customFormat="1">
      <c r="A47" s="1164"/>
      <c r="B47" s="1161"/>
      <c r="C47" s="12"/>
      <c r="D47" s="384" t="s">
        <v>1126</v>
      </c>
      <c r="E47" s="384" t="s">
        <v>1084</v>
      </c>
      <c r="F47" s="261" t="s">
        <v>1105</v>
      </c>
      <c r="G47" s="428" t="s">
        <v>1154</v>
      </c>
      <c r="H47" s="425" t="s">
        <v>1184</v>
      </c>
      <c r="I47" s="261" t="s">
        <v>1148</v>
      </c>
      <c r="J47" s="428" t="s">
        <v>1163</v>
      </c>
      <c r="K47" s="426" t="s">
        <v>1480</v>
      </c>
      <c r="L47" s="670" t="s">
        <v>1175</v>
      </c>
      <c r="M47" s="491" t="s">
        <v>1238</v>
      </c>
      <c r="N47" s="428" t="s">
        <v>1304</v>
      </c>
      <c r="O47" s="671" t="s">
        <v>1229</v>
      </c>
      <c r="P47" s="428" t="s">
        <v>1305</v>
      </c>
      <c r="Q47" s="671" t="s">
        <v>1193</v>
      </c>
      <c r="R47" s="671" t="s">
        <v>1231</v>
      </c>
      <c r="S47" s="428" t="s">
        <v>1176</v>
      </c>
      <c r="T47" s="425" t="s">
        <v>1377</v>
      </c>
      <c r="U47" s="428" t="s">
        <v>1162</v>
      </c>
      <c r="V47" s="425" t="s">
        <v>1433</v>
      </c>
      <c r="W47" s="405" t="s">
        <v>1194</v>
      </c>
      <c r="X47" s="491" t="s">
        <v>1222</v>
      </c>
      <c r="Y47" s="491" t="s">
        <v>1227</v>
      </c>
      <c r="Z47" s="671" t="s">
        <v>1368</v>
      </c>
      <c r="AA47" s="426" t="s">
        <v>1434</v>
      </c>
      <c r="AB47" s="491" t="s">
        <v>1464</v>
      </c>
      <c r="AC47" s="491" t="s">
        <v>1463</v>
      </c>
      <c r="AD47" s="428" t="s">
        <v>1303</v>
      </c>
      <c r="AE47" s="671" t="s">
        <v>535</v>
      </c>
      <c r="AF47" s="491" t="s">
        <v>1319</v>
      </c>
      <c r="AG47" s="428" t="s">
        <v>1375</v>
      </c>
      <c r="AH47" s="491" t="s">
        <v>1461</v>
      </c>
      <c r="AI47" s="428" t="s">
        <v>1315</v>
      </c>
      <c r="AJ47" s="428" t="s">
        <v>1394</v>
      </c>
      <c r="AK47" s="261" t="s">
        <v>1183</v>
      </c>
      <c r="AL47" s="491" t="s">
        <v>1462</v>
      </c>
      <c r="AM47" s="428" t="s">
        <v>1306</v>
      </c>
      <c r="AN47" s="428" t="s">
        <v>1307</v>
      </c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227"/>
      <c r="BC47" s="217"/>
      <c r="BD47" s="68"/>
      <c r="BE47" s="227"/>
      <c r="BF47" s="227"/>
      <c r="BG47" s="217"/>
      <c r="BH47" s="217"/>
      <c r="BI47" s="68"/>
      <c r="BJ47" s="68"/>
      <c r="BK47" s="68"/>
      <c r="BL47" s="68"/>
      <c r="BM47" s="68"/>
      <c r="BN47" s="68"/>
      <c r="BO47" s="227"/>
      <c r="BP47" s="217"/>
      <c r="BQ47" s="565"/>
      <c r="BR47" s="68"/>
      <c r="BS47" s="429"/>
      <c r="BT47" s="565"/>
      <c r="BU47" s="68"/>
      <c r="BV47" s="625"/>
      <c r="BW47" s="68"/>
      <c r="BX47" s="625"/>
      <c r="BY47" s="68"/>
      <c r="BZ47" s="658"/>
      <c r="CA47" s="658"/>
      <c r="CB47" s="669"/>
      <c r="CC47" s="217"/>
      <c r="CD47" s="343"/>
      <c r="CE47" s="343"/>
      <c r="CF47" s="658"/>
      <c r="CG47" s="658"/>
      <c r="CH47" s="68"/>
      <c r="CI47" s="68"/>
      <c r="CJ47" s="68"/>
      <c r="CK47" s="217"/>
      <c r="CL47" s="217"/>
      <c r="CM47" s="217"/>
      <c r="CN47" s="68"/>
      <c r="CO47" s="658"/>
      <c r="CP47" s="658"/>
      <c r="CQ47" s="68"/>
      <c r="CR47" s="68"/>
      <c r="CS47" s="658"/>
      <c r="CT47" s="658"/>
      <c r="CU47" s="68"/>
      <c r="CV47" s="658"/>
      <c r="CW47" s="658"/>
      <c r="CX47" s="68"/>
      <c r="CY47" s="68"/>
      <c r="CZ47" s="658"/>
      <c r="DA47" s="658"/>
      <c r="DB47" s="68"/>
      <c r="DC47" s="68"/>
      <c r="DD47" s="625"/>
      <c r="DE47" s="625"/>
      <c r="DF47" s="68"/>
      <c r="DG47" s="68"/>
      <c r="DH47" s="68"/>
      <c r="DI47" s="68"/>
      <c r="DJ47" s="68"/>
      <c r="DK47" s="565"/>
      <c r="DL47" s="565"/>
      <c r="DM47" s="625"/>
      <c r="DN47" s="68"/>
      <c r="DO47" s="565"/>
      <c r="DP47" s="565"/>
      <c r="DQ47" s="68"/>
      <c r="DR47" s="625"/>
      <c r="DS47" s="565"/>
      <c r="DT47" s="68"/>
      <c r="DU47" s="565"/>
      <c r="DV47" s="68"/>
      <c r="DW47" s="68"/>
      <c r="DX47" s="217"/>
      <c r="DY47" s="565"/>
      <c r="DZ47" s="68"/>
      <c r="EA47" s="68"/>
      <c r="EB47" s="625"/>
      <c r="EC47" s="68"/>
      <c r="ED47" s="565"/>
      <c r="EE47" s="68"/>
      <c r="EF47" s="68"/>
      <c r="EG47" s="68"/>
      <c r="EH47" s="68"/>
      <c r="EI47" s="565"/>
      <c r="EJ47" s="565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</row>
    <row r="48" spans="1:154" s="563" customFormat="1">
      <c r="A48" s="1164"/>
      <c r="B48" s="1161"/>
      <c r="C48" s="12"/>
      <c r="D48" s="443" t="s">
        <v>1392</v>
      </c>
      <c r="E48" s="661"/>
      <c r="F48" s="661"/>
      <c r="G48" s="23"/>
      <c r="H48" s="565"/>
      <c r="I48" s="356"/>
      <c r="J48" s="356"/>
      <c r="K48" s="657"/>
      <c r="L48" s="657"/>
      <c r="M48" s="657"/>
      <c r="N48" s="657"/>
      <c r="O48" s="217"/>
      <c r="P48" s="659"/>
      <c r="Q48" s="659"/>
      <c r="R48" s="658"/>
      <c r="S48" s="658"/>
      <c r="T48" s="217"/>
      <c r="U48" s="23"/>
      <c r="V48" s="68"/>
      <c r="W48" s="23"/>
      <c r="X48" s="227"/>
      <c r="Y48" s="227"/>
      <c r="Z48" s="659"/>
      <c r="AA48" s="659"/>
      <c r="AB48" s="217"/>
      <c r="AC48" s="217"/>
      <c r="AD48" s="351"/>
      <c r="AE48" s="217"/>
      <c r="AF48" s="674"/>
      <c r="AG48" s="674"/>
      <c r="AH48" s="217"/>
      <c r="AI48" s="227"/>
      <c r="AJ48" s="227"/>
      <c r="AK48" s="217"/>
      <c r="AL48" s="217"/>
      <c r="AM48" s="227"/>
      <c r="AN48" s="173"/>
      <c r="AO48" s="658"/>
      <c r="AP48" s="658"/>
      <c r="AQ48" s="68"/>
      <c r="AR48" s="668"/>
      <c r="AS48" s="668"/>
      <c r="AT48" s="68"/>
      <c r="AU48" s="658"/>
      <c r="AV48" s="658"/>
      <c r="AW48" s="68"/>
      <c r="AX48" s="217"/>
      <c r="AY48" s="217"/>
      <c r="AZ48" s="20"/>
      <c r="BA48" s="68"/>
      <c r="BB48" s="227"/>
      <c r="BC48" s="217"/>
      <c r="BD48" s="68"/>
      <c r="BE48" s="227"/>
      <c r="BF48" s="227"/>
      <c r="BG48" s="217"/>
      <c r="BH48" s="217"/>
      <c r="BI48" s="68"/>
      <c r="BJ48" s="68"/>
      <c r="BK48" s="68"/>
      <c r="BL48" s="68"/>
      <c r="BM48" s="68"/>
      <c r="BN48" s="68"/>
      <c r="BO48" s="227"/>
      <c r="BP48" s="217"/>
      <c r="BQ48" s="565"/>
      <c r="BR48" s="68"/>
      <c r="BS48" s="429"/>
      <c r="BT48" s="565"/>
      <c r="BU48" s="68"/>
      <c r="BV48" s="625"/>
      <c r="BW48" s="68"/>
      <c r="BX48" s="625"/>
      <c r="BY48" s="68"/>
      <c r="BZ48" s="658"/>
      <c r="CA48" s="658"/>
      <c r="CB48" s="669"/>
      <c r="CC48" s="217"/>
      <c r="CD48" s="343"/>
      <c r="CE48" s="343"/>
      <c r="CF48" s="658"/>
      <c r="CG48" s="658"/>
      <c r="CH48" s="68"/>
      <c r="CI48" s="68"/>
      <c r="CJ48" s="68"/>
      <c r="CK48" s="217"/>
      <c r="CL48" s="217"/>
      <c r="CM48" s="217"/>
      <c r="CN48" s="68"/>
      <c r="CO48" s="658"/>
      <c r="CP48" s="658"/>
      <c r="CQ48" s="68"/>
      <c r="CR48" s="68"/>
      <c r="CS48" s="658"/>
      <c r="CT48" s="658"/>
      <c r="CU48" s="68"/>
      <c r="CV48" s="658"/>
      <c r="CW48" s="658"/>
      <c r="CX48" s="68"/>
      <c r="CY48" s="68"/>
      <c r="CZ48" s="658"/>
      <c r="DA48" s="658"/>
      <c r="DB48" s="68"/>
      <c r="DC48" s="68"/>
      <c r="DD48" s="625"/>
      <c r="DE48" s="625"/>
      <c r="DF48" s="68"/>
      <c r="DG48" s="68"/>
      <c r="DH48" s="68"/>
      <c r="DI48" s="68"/>
      <c r="DJ48" s="68"/>
      <c r="DK48" s="565"/>
      <c r="DL48" s="565"/>
      <c r="DM48" s="625"/>
      <c r="DN48" s="68"/>
      <c r="DO48" s="565"/>
      <c r="DP48" s="565"/>
      <c r="DQ48" s="68"/>
      <c r="DR48" s="625"/>
      <c r="DS48" s="565"/>
      <c r="DT48" s="68"/>
      <c r="DU48" s="565"/>
      <c r="DV48" s="68"/>
      <c r="DW48" s="68"/>
      <c r="DX48" s="217"/>
      <c r="DY48" s="565"/>
      <c r="DZ48" s="68"/>
      <c r="EA48" s="68"/>
      <c r="EB48" s="625"/>
      <c r="EC48" s="68"/>
      <c r="ED48" s="565"/>
      <c r="EE48" s="68"/>
      <c r="EF48" s="68"/>
      <c r="EG48" s="68"/>
      <c r="EH48" s="68"/>
      <c r="EI48" s="565"/>
      <c r="EJ48" s="565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</row>
    <row r="49" spans="1:104" s="30" customFormat="1">
      <c r="A49" s="133" t="s">
        <v>6</v>
      </c>
      <c r="B49" s="13">
        <v>11</v>
      </c>
      <c r="C49" s="12"/>
      <c r="D49" s="672" t="s">
        <v>110</v>
      </c>
      <c r="E49" s="1172" t="s">
        <v>185</v>
      </c>
      <c r="F49" s="1172"/>
      <c r="G49" s="1173" t="s">
        <v>186</v>
      </c>
      <c r="H49" s="1173"/>
      <c r="I49" s="1173" t="s">
        <v>247</v>
      </c>
      <c r="J49" s="1173"/>
      <c r="K49" s="1187" t="s">
        <v>112</v>
      </c>
      <c r="L49" s="1187"/>
      <c r="M49" s="1172" t="s">
        <v>220</v>
      </c>
      <c r="N49" s="1172"/>
      <c r="O49" s="1201" t="s">
        <v>771</v>
      </c>
      <c r="P49" s="1202"/>
      <c r="Q49" s="1203" t="s">
        <v>960</v>
      </c>
      <c r="R49" s="1203"/>
      <c r="S49" s="673" t="s">
        <v>153</v>
      </c>
      <c r="T49" s="1157" t="s">
        <v>1481</v>
      </c>
      <c r="U49" s="1157"/>
      <c r="V49" s="303" t="s">
        <v>1249</v>
      </c>
    </row>
    <row r="50" spans="1:104" s="30" customFormat="1">
      <c r="A50" s="133" t="s">
        <v>21</v>
      </c>
      <c r="B50" s="13">
        <v>10</v>
      </c>
      <c r="C50" s="12"/>
      <c r="D50" s="97" t="s">
        <v>143</v>
      </c>
      <c r="E50" s="1171" t="s">
        <v>642</v>
      </c>
      <c r="F50" s="1171"/>
      <c r="G50" s="1169" t="s">
        <v>155</v>
      </c>
      <c r="H50" s="1170"/>
      <c r="I50" s="1191" t="s">
        <v>144</v>
      </c>
      <c r="J50" s="1192"/>
      <c r="K50" s="1195" t="s">
        <v>913</v>
      </c>
      <c r="L50" s="1199"/>
      <c r="M50" s="1195" t="s">
        <v>923</v>
      </c>
      <c r="N50" s="1199"/>
      <c r="O50" s="1157" t="s">
        <v>920</v>
      </c>
      <c r="P50" s="1157"/>
      <c r="Q50" s="274" t="s">
        <v>922</v>
      </c>
      <c r="R50" s="1157" t="s">
        <v>921</v>
      </c>
      <c r="S50" s="1157"/>
      <c r="T50" s="483" t="s">
        <v>1456</v>
      </c>
    </row>
    <row r="51" spans="1:104" s="30" customFormat="1">
      <c r="A51" s="133" t="s">
        <v>849</v>
      </c>
      <c r="B51" s="13">
        <v>4</v>
      </c>
      <c r="C51" s="12"/>
      <c r="D51" s="231" t="s">
        <v>747</v>
      </c>
      <c r="E51" s="1193" t="s">
        <v>757</v>
      </c>
      <c r="F51" s="1193"/>
      <c r="G51" s="1158" t="s">
        <v>883</v>
      </c>
      <c r="H51" s="1159"/>
      <c r="I51" s="1171" t="s">
        <v>643</v>
      </c>
      <c r="J51" s="1171"/>
      <c r="K51" s="134"/>
      <c r="L51" s="12"/>
      <c r="M51" s="12"/>
      <c r="N51" s="12"/>
      <c r="O51" s="105"/>
    </row>
    <row r="52" spans="1:104" s="30" customFormat="1">
      <c r="A52" s="133" t="s">
        <v>28</v>
      </c>
      <c r="B52" s="13">
        <v>9</v>
      </c>
      <c r="C52" s="12"/>
      <c r="D52" s="405" t="s">
        <v>1191</v>
      </c>
      <c r="E52" s="405" t="s">
        <v>1192</v>
      </c>
      <c r="F52" s="405" t="s">
        <v>1193</v>
      </c>
      <c r="G52" s="426" t="s">
        <v>1194</v>
      </c>
      <c r="H52" s="426" t="s">
        <v>1195</v>
      </c>
      <c r="I52" s="483" t="s">
        <v>1523</v>
      </c>
      <c r="J52" s="483" t="s">
        <v>1524</v>
      </c>
      <c r="K52" s="491" t="s">
        <v>1469</v>
      </c>
      <c r="L52" s="12"/>
      <c r="M52" s="12"/>
      <c r="N52" s="12"/>
      <c r="O52" s="105"/>
    </row>
    <row r="53" spans="1:104" s="30" customFormat="1">
      <c r="A53" s="140" t="s">
        <v>953</v>
      </c>
      <c r="B53" s="141">
        <v>1</v>
      </c>
      <c r="C53" s="119"/>
      <c r="D53" s="443" t="s">
        <v>1141</v>
      </c>
      <c r="E53" s="136"/>
      <c r="F53" s="136"/>
      <c r="G53" s="136"/>
      <c r="H53" s="136"/>
      <c r="I53" s="119"/>
      <c r="J53" s="137"/>
      <c r="K53" s="137"/>
      <c r="L53" s="119"/>
      <c r="M53" s="119"/>
      <c r="N53" s="119"/>
      <c r="O53" s="138"/>
    </row>
    <row r="54" spans="1:104" s="30" customFormat="1" ht="18.75">
      <c r="A54" s="125" t="s">
        <v>624</v>
      </c>
      <c r="B54" s="143">
        <f>SUM(B42:B53)</f>
        <v>204</v>
      </c>
      <c r="C54" s="12"/>
      <c r="D54" s="117"/>
      <c r="E54" s="121"/>
      <c r="F54" s="121"/>
      <c r="G54" s="121"/>
      <c r="H54" s="121"/>
      <c r="I54" s="12"/>
      <c r="J54" s="134"/>
      <c r="K54" s="134"/>
      <c r="L54" s="12"/>
      <c r="M54" s="12"/>
      <c r="N54" s="12"/>
      <c r="O54" s="12"/>
    </row>
    <row r="55" spans="1:104" s="30" customFormat="1">
      <c r="A55" s="69"/>
      <c r="B55" s="101"/>
      <c r="D55" s="117"/>
      <c r="E55" s="121"/>
      <c r="F55" s="121"/>
      <c r="G55" s="121"/>
      <c r="H55" s="121"/>
      <c r="J55" s="47"/>
      <c r="K55" s="47"/>
    </row>
    <row r="56" spans="1:104">
      <c r="A56" s="128" t="s">
        <v>956</v>
      </c>
      <c r="B56" s="129"/>
      <c r="C56" s="130"/>
      <c r="E56" s="130"/>
      <c r="F56" s="130"/>
      <c r="G56" s="130"/>
      <c r="H56" s="1155"/>
      <c r="I56" s="1155"/>
      <c r="J56" s="130"/>
      <c r="K56" s="130"/>
      <c r="L56" s="130"/>
      <c r="M56" s="153"/>
      <c r="N56" s="130"/>
      <c r="O56" s="132"/>
      <c r="P56" s="30"/>
      <c r="Q56" s="30"/>
      <c r="R56" s="30"/>
      <c r="S56" s="30"/>
      <c r="T56" s="30"/>
      <c r="U56" s="30"/>
    </row>
    <row r="57" spans="1:104" s="30" customFormat="1">
      <c r="A57" s="152" t="s">
        <v>80</v>
      </c>
      <c r="B57" s="13">
        <v>2</v>
      </c>
      <c r="C57" s="12"/>
      <c r="D57" s="6" t="s">
        <v>700</v>
      </c>
      <c r="E57" s="391" t="s">
        <v>1153</v>
      </c>
      <c r="F57" s="12"/>
      <c r="G57" s="12"/>
      <c r="H57" s="43"/>
      <c r="I57" s="43"/>
      <c r="J57" s="12"/>
      <c r="K57" s="12"/>
      <c r="L57" s="12"/>
      <c r="M57" s="110"/>
      <c r="O57" s="105"/>
    </row>
    <row r="58" spans="1:104" s="30" customFormat="1">
      <c r="A58" s="152" t="s">
        <v>955</v>
      </c>
      <c r="B58" s="299">
        <v>3</v>
      </c>
      <c r="C58" s="12"/>
      <c r="D58" s="1157" t="s">
        <v>583</v>
      </c>
      <c r="E58" s="1157"/>
      <c r="F58" s="1193" t="s">
        <v>582</v>
      </c>
      <c r="G58" s="1193"/>
      <c r="H58" s="221" t="s">
        <v>584</v>
      </c>
      <c r="I58" s="43"/>
      <c r="J58" s="12"/>
      <c r="K58" s="12"/>
      <c r="L58" s="12"/>
      <c r="M58" s="300"/>
      <c r="N58" s="12"/>
      <c r="O58" s="105"/>
    </row>
    <row r="59" spans="1:104" s="30" customFormat="1">
      <c r="A59" s="152" t="s">
        <v>47</v>
      </c>
      <c r="B59" s="299">
        <v>1</v>
      </c>
      <c r="C59" s="12"/>
      <c r="D59" s="54" t="s">
        <v>907</v>
      </c>
      <c r="E59" s="12"/>
      <c r="F59" s="12"/>
      <c r="G59" s="12"/>
      <c r="H59" s="43"/>
      <c r="I59" s="43"/>
      <c r="J59" s="12"/>
      <c r="K59" s="12"/>
      <c r="L59" s="12"/>
      <c r="M59" s="300"/>
      <c r="N59" s="12"/>
      <c r="O59" s="105"/>
    </row>
    <row r="60" spans="1:104" s="30" customFormat="1">
      <c r="A60" s="152" t="s">
        <v>1147</v>
      </c>
      <c r="B60" s="412">
        <v>1</v>
      </c>
      <c r="C60" s="12"/>
      <c r="D60" s="55" t="s">
        <v>1015</v>
      </c>
      <c r="E60" s="12"/>
      <c r="F60" s="12"/>
      <c r="G60" s="12"/>
      <c r="H60" s="43"/>
      <c r="I60" s="43"/>
      <c r="J60" s="12"/>
      <c r="K60" s="12"/>
      <c r="L60" s="12"/>
      <c r="M60" s="413"/>
      <c r="N60" s="12"/>
      <c r="O60" s="105"/>
    </row>
    <row r="61" spans="1:104" s="30" customFormat="1">
      <c r="A61" s="1160" t="s">
        <v>48</v>
      </c>
      <c r="B61" s="1161">
        <v>64</v>
      </c>
      <c r="C61" s="12"/>
      <c r="D61" s="561" t="s">
        <v>555</v>
      </c>
      <c r="E61" s="247" t="s">
        <v>541</v>
      </c>
      <c r="F61" s="178" t="s">
        <v>674</v>
      </c>
      <c r="G61" s="178" t="s">
        <v>672</v>
      </c>
      <c r="H61" s="243" t="s">
        <v>530</v>
      </c>
      <c r="I61" s="493" t="s">
        <v>536</v>
      </c>
      <c r="J61" s="53" t="s">
        <v>449</v>
      </c>
      <c r="K61" s="243" t="s">
        <v>529</v>
      </c>
      <c r="L61" s="667" t="s">
        <v>531</v>
      </c>
      <c r="M61" s="240" t="s">
        <v>527</v>
      </c>
      <c r="N61" s="53" t="s">
        <v>461</v>
      </c>
      <c r="O61" s="240" t="s">
        <v>523</v>
      </c>
      <c r="P61" s="240" t="s">
        <v>532</v>
      </c>
      <c r="Q61" s="689" t="s">
        <v>534</v>
      </c>
      <c r="R61" s="242" t="s">
        <v>539</v>
      </c>
      <c r="S61" s="241" t="s">
        <v>690</v>
      </c>
      <c r="T61" s="241" t="s">
        <v>693</v>
      </c>
      <c r="U61" s="178" t="s">
        <v>695</v>
      </c>
      <c r="V61" s="240" t="s">
        <v>533</v>
      </c>
      <c r="W61" s="240" t="s">
        <v>525</v>
      </c>
      <c r="X61" s="240" t="s">
        <v>755</v>
      </c>
      <c r="Y61" s="178" t="s">
        <v>676</v>
      </c>
      <c r="Z61" s="241" t="s">
        <v>617</v>
      </c>
      <c r="AA61" s="178" t="s">
        <v>678</v>
      </c>
      <c r="AB61" s="178" t="s">
        <v>699</v>
      </c>
      <c r="AC61" s="178" t="s">
        <v>689</v>
      </c>
      <c r="AD61" s="178" t="s">
        <v>798</v>
      </c>
      <c r="AE61" s="55" t="s">
        <v>1161</v>
      </c>
      <c r="AF61" s="178" t="s">
        <v>694</v>
      </c>
      <c r="AG61" s="178" t="s">
        <v>687</v>
      </c>
      <c r="AH61" s="690" t="s">
        <v>522</v>
      </c>
      <c r="AI61" s="178" t="s">
        <v>683</v>
      </c>
      <c r="AJ61" s="53" t="s">
        <v>491</v>
      </c>
      <c r="AK61" s="178" t="s">
        <v>679</v>
      </c>
      <c r="AL61" s="240" t="s">
        <v>524</v>
      </c>
      <c r="AM61" s="178" t="s">
        <v>435</v>
      </c>
      <c r="AN61" s="178" t="s">
        <v>691</v>
      </c>
      <c r="AO61" s="248" t="s">
        <v>443</v>
      </c>
      <c r="AP61" s="493" t="s">
        <v>535</v>
      </c>
      <c r="AQ61" s="178" t="s">
        <v>675</v>
      </c>
      <c r="AR61" s="178" t="s">
        <v>680</v>
      </c>
      <c r="AS61" s="178" t="s">
        <v>845</v>
      </c>
      <c r="AT61" s="178" t="s">
        <v>684</v>
      </c>
      <c r="AU61" s="178" t="s">
        <v>686</v>
      </c>
      <c r="AV61" s="656" t="s">
        <v>800</v>
      </c>
      <c r="AW61" s="315" t="s">
        <v>848</v>
      </c>
      <c r="AX61" s="178" t="s">
        <v>891</v>
      </c>
      <c r="AY61" s="315" t="s">
        <v>671</v>
      </c>
      <c r="AZ61" s="178" t="s">
        <v>892</v>
      </c>
      <c r="BA61" s="178" t="s">
        <v>847</v>
      </c>
      <c r="BB61" s="178" t="s">
        <v>799</v>
      </c>
      <c r="BC61" s="178" t="s">
        <v>756</v>
      </c>
      <c r="BD61" s="282" t="s">
        <v>887</v>
      </c>
      <c r="BE61" s="667" t="s">
        <v>537</v>
      </c>
      <c r="BF61" s="221" t="s">
        <v>889</v>
      </c>
      <c r="BG61" s="178" t="s">
        <v>888</v>
      </c>
      <c r="BH61" s="320" t="s">
        <v>521</v>
      </c>
      <c r="BI61" s="321" t="s">
        <v>696</v>
      </c>
      <c r="BJ61" s="315" t="s">
        <v>529</v>
      </c>
      <c r="BK61" s="54" t="s">
        <v>1006</v>
      </c>
      <c r="BL61" s="178" t="s">
        <v>673</v>
      </c>
      <c r="BM61" s="391" t="s">
        <v>1198</v>
      </c>
      <c r="BP61" s="217"/>
    </row>
    <row r="62" spans="1:104" s="563" customFormat="1">
      <c r="A62" s="1160"/>
      <c r="B62" s="1161"/>
      <c r="C62" s="12"/>
      <c r="D62" s="391" t="s">
        <v>1515</v>
      </c>
      <c r="E62" s="582" t="s">
        <v>1508</v>
      </c>
      <c r="F62" s="625"/>
      <c r="G62" s="625"/>
      <c r="H62" s="625"/>
      <c r="I62" s="625"/>
      <c r="J62" s="625"/>
      <c r="K62" s="625"/>
      <c r="L62" s="625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25"/>
      <c r="AA62" s="625"/>
      <c r="AB62" s="625"/>
      <c r="AC62" s="625"/>
      <c r="AD62" s="625"/>
      <c r="AE62" s="625"/>
      <c r="AF62" s="625"/>
      <c r="AG62" s="625"/>
      <c r="AH62" s="625"/>
      <c r="AI62" s="625"/>
      <c r="AJ62" s="625"/>
      <c r="AK62" s="625"/>
      <c r="AL62" s="625"/>
      <c r="AM62" s="625"/>
      <c r="AN62" s="625"/>
      <c r="AO62" s="625"/>
      <c r="AP62" s="625"/>
      <c r="AQ62" s="625"/>
      <c r="AR62" s="625"/>
      <c r="AS62" s="625"/>
      <c r="AT62" s="625"/>
      <c r="AU62" s="625"/>
      <c r="AV62" s="625"/>
      <c r="AW62" s="625"/>
      <c r="AX62" s="625"/>
      <c r="AY62" s="625"/>
      <c r="AZ62" s="625"/>
      <c r="BA62" s="625"/>
      <c r="BB62" s="625"/>
      <c r="BC62" s="625"/>
      <c r="BD62" s="625"/>
      <c r="BE62" s="625"/>
      <c r="BF62" s="625"/>
      <c r="BG62" s="625"/>
      <c r="BH62" s="625"/>
      <c r="BI62" s="625"/>
      <c r="BJ62" s="625"/>
      <c r="BK62" s="625"/>
      <c r="BL62" s="625"/>
      <c r="BM62" s="625"/>
      <c r="BN62" s="625"/>
      <c r="BO62" s="625"/>
      <c r="BP62" s="625"/>
      <c r="BQ62" s="625"/>
      <c r="BR62" s="625"/>
      <c r="BS62" s="625"/>
      <c r="BT62" s="625"/>
      <c r="BU62" s="625"/>
      <c r="BV62" s="625"/>
      <c r="BW62" s="625"/>
      <c r="BX62" s="625"/>
      <c r="BY62" s="625"/>
      <c r="BZ62" s="625"/>
      <c r="CA62" s="625"/>
      <c r="CB62" s="625"/>
      <c r="CC62" s="625"/>
      <c r="CD62" s="625"/>
      <c r="CE62" s="625"/>
      <c r="CF62" s="625"/>
      <c r="CG62" s="625"/>
      <c r="CH62" s="625"/>
      <c r="CI62" s="625"/>
      <c r="CJ62" s="625"/>
      <c r="CK62" s="625"/>
      <c r="CL62" s="625"/>
      <c r="CM62" s="625"/>
      <c r="CN62" s="625"/>
      <c r="CO62" s="625"/>
      <c r="CP62" s="625"/>
      <c r="CQ62" s="625"/>
      <c r="CR62" s="625"/>
      <c r="CS62" s="625"/>
      <c r="CT62" s="625"/>
      <c r="CU62" s="625"/>
      <c r="CV62" s="625"/>
      <c r="CW62" s="625"/>
      <c r="CX62" s="625"/>
      <c r="CY62" s="625"/>
      <c r="CZ62" s="625"/>
    </row>
    <row r="63" spans="1:104" s="30" customFormat="1" ht="15.75" thickBot="1">
      <c r="A63" s="152" t="s">
        <v>96</v>
      </c>
      <c r="B63" s="13">
        <v>23</v>
      </c>
      <c r="C63" s="12"/>
      <c r="D63" s="246" t="s">
        <v>760</v>
      </c>
      <c r="E63" s="1040" t="s">
        <v>822</v>
      </c>
      <c r="F63" s="1167"/>
      <c r="G63" s="1193" t="s">
        <v>768</v>
      </c>
      <c r="H63" s="1193"/>
      <c r="I63" s="244" t="s">
        <v>804</v>
      </c>
      <c r="J63" s="261" t="s">
        <v>758</v>
      </c>
      <c r="K63" s="225" t="s">
        <v>803</v>
      </c>
      <c r="L63" s="260" t="s">
        <v>761</v>
      </c>
      <c r="M63" s="260" t="s">
        <v>767</v>
      </c>
      <c r="N63" s="1193" t="s">
        <v>764</v>
      </c>
      <c r="O63" s="1193"/>
      <c r="P63" s="1169" t="s">
        <v>759</v>
      </c>
      <c r="Q63" s="1175"/>
      <c r="R63" s="260" t="s">
        <v>765</v>
      </c>
      <c r="S63" s="1193" t="s">
        <v>763</v>
      </c>
      <c r="T63" s="1193"/>
      <c r="U63" s="245" t="s">
        <v>762</v>
      </c>
      <c r="V63" s="245" t="s">
        <v>766</v>
      </c>
      <c r="W63" s="232" t="s">
        <v>809</v>
      </c>
      <c r="X63" s="271" t="s">
        <v>802</v>
      </c>
      <c r="Y63" s="1195" t="s">
        <v>806</v>
      </c>
      <c r="Z63" s="1196"/>
      <c r="AA63" s="54" t="s">
        <v>912</v>
      </c>
      <c r="AB63" s="229" t="s">
        <v>805</v>
      </c>
      <c r="AC63" s="345" t="s">
        <v>810</v>
      </c>
      <c r="AD63" s="1194" t="s">
        <v>990</v>
      </c>
      <c r="AE63" s="1194"/>
      <c r="AF63" s="347" t="s">
        <v>808</v>
      </c>
      <c r="AG63" s="1194" t="s">
        <v>989</v>
      </c>
      <c r="AH63" s="1194"/>
      <c r="CR63" s="217"/>
    </row>
    <row r="64" spans="1:104" s="30" customFormat="1">
      <c r="A64" s="152" t="s">
        <v>991</v>
      </c>
      <c r="B64" s="344">
        <v>4</v>
      </c>
      <c r="C64" s="12"/>
      <c r="D64" s="346" t="s">
        <v>754</v>
      </c>
      <c r="E64" s="1177" t="s">
        <v>899</v>
      </c>
      <c r="F64" s="1177"/>
      <c r="G64" s="15" t="s">
        <v>1059</v>
      </c>
      <c r="H64" s="29" t="s">
        <v>1082</v>
      </c>
      <c r="I64" s="227"/>
      <c r="J64" s="217"/>
      <c r="K64" s="349"/>
      <c r="L64" s="173"/>
      <c r="M64" s="173"/>
      <c r="N64" s="348"/>
      <c r="O64" s="350"/>
      <c r="P64" s="343"/>
      <c r="Q64" s="343"/>
      <c r="R64" s="173"/>
      <c r="S64" s="343"/>
      <c r="T64" s="343"/>
      <c r="U64" s="173"/>
      <c r="V64" s="173"/>
      <c r="W64" s="341"/>
      <c r="X64" s="228"/>
      <c r="Y64" s="341"/>
      <c r="Z64" s="341"/>
      <c r="AA64" s="68"/>
      <c r="AB64" s="351"/>
      <c r="AC64" s="217"/>
      <c r="AD64" s="342"/>
      <c r="AE64" s="342"/>
      <c r="AF64" s="228"/>
      <c r="AG64" s="342"/>
      <c r="AH64" s="342"/>
      <c r="CR64" s="217"/>
    </row>
    <row r="65" spans="1:21" s="30" customFormat="1">
      <c r="A65" s="146" t="s">
        <v>928</v>
      </c>
      <c r="B65" s="141">
        <v>1</v>
      </c>
      <c r="C65" s="119"/>
      <c r="D65" s="272" t="s">
        <v>929</v>
      </c>
      <c r="E65" s="119"/>
      <c r="F65" s="119"/>
      <c r="G65" s="119"/>
      <c r="H65" s="154"/>
      <c r="I65" s="154"/>
      <c r="J65" s="155"/>
      <c r="K65" s="155"/>
      <c r="L65" s="156"/>
      <c r="M65" s="156"/>
      <c r="N65" s="119"/>
      <c r="O65" s="138"/>
    </row>
    <row r="66" spans="1:21" s="30" customFormat="1">
      <c r="A66" s="125" t="s">
        <v>624</v>
      </c>
      <c r="B66" s="101">
        <f>SUM(B56:B65)</f>
        <v>99</v>
      </c>
      <c r="H66" s="43"/>
      <c r="I66" s="43"/>
      <c r="J66" s="100"/>
      <c r="K66" s="100"/>
      <c r="L66" s="110"/>
      <c r="M66" s="110"/>
    </row>
    <row r="67" spans="1:21" s="30" customFormat="1">
      <c r="A67" s="69"/>
      <c r="B67" s="101"/>
      <c r="H67" s="43"/>
      <c r="I67" s="43"/>
      <c r="J67" s="100"/>
      <c r="K67" s="100"/>
      <c r="L67" s="110"/>
      <c r="M67" s="110"/>
    </row>
    <row r="68" spans="1:21">
      <c r="A68" s="128" t="s">
        <v>631</v>
      </c>
      <c r="B68" s="129"/>
      <c r="C68" s="130"/>
      <c r="D68" s="130"/>
      <c r="E68" s="130"/>
      <c r="F68" s="130"/>
      <c r="G68" s="130"/>
      <c r="H68" s="130"/>
      <c r="I68" s="130"/>
      <c r="J68" s="139"/>
      <c r="K68" s="139"/>
      <c r="L68" s="130"/>
      <c r="M68" s="130"/>
      <c r="N68" s="130"/>
      <c r="O68" s="132"/>
      <c r="P68" s="30"/>
      <c r="Q68" s="30"/>
      <c r="R68" s="30"/>
      <c r="S68" s="30"/>
      <c r="T68" s="30"/>
      <c r="U68" s="30"/>
    </row>
    <row r="69" spans="1:21" s="30" customFormat="1">
      <c r="A69" s="152" t="s">
        <v>73</v>
      </c>
      <c r="B69" s="13">
        <v>6</v>
      </c>
      <c r="C69" s="12"/>
      <c r="D69" s="6" t="s">
        <v>577</v>
      </c>
      <c r="E69" s="55" t="s">
        <v>1102</v>
      </c>
      <c r="F69" s="391" t="s">
        <v>1496</v>
      </c>
      <c r="G69" s="582" t="s">
        <v>1623</v>
      </c>
      <c r="H69" s="582" t="s">
        <v>1616</v>
      </c>
      <c r="I69" s="582" t="s">
        <v>1624</v>
      </c>
      <c r="J69" s="134"/>
      <c r="K69" s="134"/>
      <c r="L69" s="12"/>
      <c r="M69" s="12"/>
      <c r="N69" s="12"/>
      <c r="O69" s="105"/>
    </row>
    <row r="70" spans="1:21" s="30" customFormat="1">
      <c r="A70" s="152" t="s">
        <v>193</v>
      </c>
      <c r="B70" s="13">
        <v>1</v>
      </c>
      <c r="C70" s="12"/>
      <c r="D70" s="55" t="s">
        <v>1089</v>
      </c>
      <c r="E70" s="12"/>
      <c r="F70" s="12"/>
      <c r="G70" s="12"/>
      <c r="H70" s="12"/>
      <c r="I70" s="12"/>
      <c r="J70" s="134"/>
      <c r="K70" s="134"/>
      <c r="L70" s="12"/>
      <c r="M70" s="12"/>
      <c r="N70" s="12"/>
      <c r="O70" s="105"/>
    </row>
    <row r="71" spans="1:21" s="30" customFormat="1">
      <c r="A71" s="152"/>
      <c r="B71" s="13"/>
      <c r="C71" s="12"/>
      <c r="D71" s="12"/>
      <c r="E71" s="12"/>
      <c r="F71" s="12"/>
      <c r="G71" s="12"/>
      <c r="H71" s="12"/>
      <c r="I71" s="12"/>
      <c r="J71" s="134"/>
      <c r="K71" s="134"/>
      <c r="L71" s="12"/>
      <c r="M71" s="12"/>
      <c r="N71" s="12"/>
      <c r="O71" s="105"/>
    </row>
    <row r="72" spans="1:21" s="30" customFormat="1">
      <c r="A72" s="146"/>
      <c r="B72" s="141"/>
      <c r="C72" s="119"/>
      <c r="D72" s="119"/>
      <c r="E72" s="119"/>
      <c r="F72" s="119"/>
      <c r="G72" s="119"/>
      <c r="H72" s="119"/>
      <c r="I72" s="119"/>
      <c r="J72" s="137"/>
      <c r="K72" s="137"/>
      <c r="L72" s="119"/>
      <c r="M72" s="119"/>
      <c r="N72" s="119"/>
      <c r="O72" s="138"/>
    </row>
    <row r="73" spans="1:21" s="30" customFormat="1">
      <c r="A73" s="125" t="s">
        <v>624</v>
      </c>
      <c r="B73" s="101">
        <f>SUM(B69:B72)</f>
        <v>7</v>
      </c>
      <c r="J73" s="47"/>
      <c r="K73" s="47"/>
    </row>
    <row r="74" spans="1:21" s="30" customFormat="1">
      <c r="A74" s="69"/>
      <c r="B74" s="101"/>
      <c r="J74" s="47"/>
      <c r="K74" s="47"/>
    </row>
    <row r="75" spans="1:21">
      <c r="A75" s="128" t="s">
        <v>632</v>
      </c>
      <c r="B75" s="129"/>
      <c r="C75" s="130"/>
      <c r="D75" s="130"/>
      <c r="E75" s="130"/>
      <c r="F75" s="130"/>
      <c r="G75" s="130"/>
      <c r="H75" s="130"/>
      <c r="I75" s="157"/>
      <c r="J75" s="157"/>
      <c r="K75" s="157"/>
      <c r="L75" s="157"/>
      <c r="M75" s="158"/>
      <c r="N75" s="157"/>
      <c r="O75" s="159"/>
      <c r="P75" s="68"/>
      <c r="Q75" s="30"/>
      <c r="R75" s="30"/>
      <c r="S75" s="30"/>
      <c r="T75" s="30"/>
      <c r="U75" s="30"/>
    </row>
    <row r="76" spans="1:21" s="30" customFormat="1">
      <c r="A76" s="152" t="s">
        <v>284</v>
      </c>
      <c r="B76" s="13">
        <v>2</v>
      </c>
      <c r="C76" s="12"/>
      <c r="D76" s="54" t="s">
        <v>916</v>
      </c>
      <c r="E76" s="1157" t="s">
        <v>917</v>
      </c>
      <c r="F76" s="1157"/>
      <c r="G76" s="12"/>
      <c r="H76" s="12"/>
      <c r="I76" s="68"/>
      <c r="J76" s="68"/>
      <c r="K76" s="68"/>
      <c r="L76" s="68"/>
      <c r="M76" s="112"/>
      <c r="N76" s="68"/>
      <c r="O76" s="160"/>
      <c r="P76" s="68"/>
    </row>
    <row r="77" spans="1:21" s="30" customFormat="1">
      <c r="A77" s="152" t="s">
        <v>992</v>
      </c>
      <c r="B77" s="13">
        <v>2</v>
      </c>
      <c r="C77" s="12"/>
      <c r="D77" s="55" t="s">
        <v>820</v>
      </c>
      <c r="E77" s="582" t="s">
        <v>1581</v>
      </c>
      <c r="F77" s="12"/>
      <c r="G77" s="12"/>
      <c r="H77" s="12"/>
      <c r="I77" s="68"/>
      <c r="J77" s="68"/>
      <c r="K77" s="68"/>
      <c r="L77" s="68"/>
      <c r="M77" s="112"/>
      <c r="N77" s="68"/>
      <c r="O77" s="160"/>
      <c r="P77" s="68"/>
    </row>
    <row r="78" spans="1:21" s="30" customFormat="1">
      <c r="A78" s="146"/>
      <c r="B78" s="141"/>
      <c r="C78" s="119"/>
      <c r="E78" s="119"/>
      <c r="F78" s="119"/>
      <c r="G78" s="119"/>
      <c r="H78" s="119"/>
      <c r="I78" s="124"/>
      <c r="J78" s="124"/>
      <c r="K78" s="124"/>
      <c r="L78" s="124"/>
      <c r="M78" s="161"/>
      <c r="N78" s="124"/>
      <c r="O78" s="162"/>
      <c r="P78" s="68"/>
    </row>
    <row r="79" spans="1:21" s="30" customFormat="1">
      <c r="A79" s="125" t="s">
        <v>624</v>
      </c>
      <c r="B79" s="101">
        <f>SUM(B76:B78)</f>
        <v>4</v>
      </c>
      <c r="I79" s="68"/>
      <c r="J79" s="68"/>
      <c r="K79" s="68"/>
      <c r="L79" s="68"/>
      <c r="M79" s="112"/>
      <c r="N79" s="68"/>
      <c r="O79" s="114"/>
      <c r="P79" s="68"/>
    </row>
    <row r="80" spans="1:21" s="30" customFormat="1">
      <c r="A80" s="69"/>
      <c r="B80" s="101"/>
      <c r="H80" s="12"/>
      <c r="I80" s="68"/>
      <c r="J80" s="112"/>
      <c r="K80" s="112"/>
      <c r="L80" s="113"/>
      <c r="M80" s="112"/>
      <c r="N80" s="114"/>
      <c r="O80" s="114"/>
      <c r="P80" s="68"/>
    </row>
    <row r="81" spans="1:38">
      <c r="A81" s="128" t="s">
        <v>633</v>
      </c>
      <c r="B81" s="129"/>
      <c r="C81" s="130"/>
      <c r="D81" s="130"/>
      <c r="E81" s="130"/>
      <c r="F81" s="130"/>
      <c r="G81" s="130"/>
      <c r="H81" s="130"/>
      <c r="I81" s="157"/>
      <c r="J81" s="163"/>
      <c r="K81" s="163"/>
      <c r="L81" s="157"/>
      <c r="M81" s="157"/>
      <c r="N81" s="157"/>
      <c r="O81" s="164"/>
      <c r="P81" s="68"/>
      <c r="Q81" s="30"/>
      <c r="R81" s="30"/>
      <c r="S81" s="30"/>
      <c r="T81" s="30"/>
      <c r="U81" s="30"/>
    </row>
    <row r="82" spans="1:38" s="30" customFormat="1">
      <c r="A82" s="152" t="s">
        <v>976</v>
      </c>
      <c r="B82" s="13">
        <v>1</v>
      </c>
      <c r="C82" s="12"/>
      <c r="D82" s="11" t="s">
        <v>973</v>
      </c>
      <c r="E82" s="12"/>
      <c r="F82" s="12"/>
      <c r="G82" s="12"/>
      <c r="I82" s="68"/>
      <c r="J82" s="116"/>
      <c r="K82" s="116"/>
      <c r="L82" s="68"/>
      <c r="M82" s="68"/>
      <c r="N82" s="68"/>
      <c r="O82" s="165"/>
      <c r="P82" s="68"/>
    </row>
    <row r="83" spans="1:38" s="30" customFormat="1">
      <c r="A83" s="152" t="s">
        <v>1470</v>
      </c>
      <c r="B83" s="511">
        <v>2</v>
      </c>
      <c r="C83" s="12"/>
      <c r="D83" s="55" t="s">
        <v>1188</v>
      </c>
      <c r="E83" s="483" t="s">
        <v>1292</v>
      </c>
      <c r="F83" s="12"/>
      <c r="G83" s="12"/>
      <c r="H83" s="426"/>
      <c r="I83" s="68"/>
      <c r="J83" s="116"/>
      <c r="K83" s="116"/>
      <c r="L83" s="68"/>
      <c r="M83" s="68"/>
      <c r="N83" s="68"/>
      <c r="O83" s="165"/>
      <c r="P83" s="68"/>
    </row>
    <row r="84" spans="1:38" s="30" customFormat="1">
      <c r="A84" s="69" t="s">
        <v>1458</v>
      </c>
      <c r="B84" s="30">
        <v>1</v>
      </c>
      <c r="D84" s="580" t="s">
        <v>1548</v>
      </c>
      <c r="E84" s="12"/>
      <c r="F84" s="12"/>
      <c r="G84" s="12"/>
      <c r="H84" s="12"/>
      <c r="I84" s="68"/>
      <c r="J84" s="116"/>
      <c r="K84" s="116"/>
      <c r="L84" s="68"/>
      <c r="M84" s="68"/>
      <c r="N84" s="68"/>
      <c r="O84" s="165"/>
      <c r="P84" s="68"/>
    </row>
    <row r="85" spans="1:38" s="30" customFormat="1">
      <c r="A85" s="152" t="s">
        <v>1007</v>
      </c>
      <c r="B85" s="13">
        <v>1</v>
      </c>
      <c r="C85" s="12"/>
      <c r="D85" s="6" t="s">
        <v>998</v>
      </c>
      <c r="E85" s="12"/>
      <c r="F85" s="12"/>
      <c r="G85" s="12"/>
      <c r="H85" s="12"/>
      <c r="I85" s="68"/>
      <c r="J85" s="116"/>
      <c r="K85" s="116"/>
      <c r="L85" s="68"/>
      <c r="M85" s="68"/>
      <c r="N85" s="68"/>
      <c r="O85" s="165"/>
      <c r="P85" s="68"/>
    </row>
    <row r="86" spans="1:38" s="30" customFormat="1">
      <c r="A86" s="152" t="s">
        <v>1430</v>
      </c>
      <c r="B86" s="499">
        <v>1</v>
      </c>
      <c r="C86" s="12"/>
      <c r="D86" s="55" t="s">
        <v>1040</v>
      </c>
      <c r="E86" s="12"/>
      <c r="F86" s="12"/>
      <c r="G86" s="12"/>
      <c r="H86" s="12"/>
      <c r="I86" s="68"/>
      <c r="J86" s="116"/>
      <c r="K86" s="116"/>
      <c r="L86" s="68"/>
      <c r="M86" s="68"/>
      <c r="N86" s="68"/>
      <c r="O86" s="165"/>
      <c r="P86" s="68"/>
    </row>
    <row r="87" spans="1:38" s="30" customFormat="1">
      <c r="A87" s="146" t="s">
        <v>1253</v>
      </c>
      <c r="B87" s="141">
        <v>8</v>
      </c>
      <c r="C87" s="119"/>
      <c r="D87" s="428" t="s">
        <v>1149</v>
      </c>
      <c r="E87" s="1174" t="s">
        <v>1150</v>
      </c>
      <c r="F87" s="1174"/>
      <c r="G87" s="428" t="s">
        <v>1177</v>
      </c>
      <c r="H87" s="428" t="s">
        <v>1178</v>
      </c>
      <c r="I87" s="425" t="s">
        <v>1182</v>
      </c>
      <c r="J87" s="425" t="s">
        <v>1187</v>
      </c>
      <c r="K87" s="425" t="s">
        <v>1190</v>
      </c>
      <c r="L87" s="303" t="s">
        <v>1251</v>
      </c>
      <c r="M87" s="483" t="s">
        <v>803</v>
      </c>
      <c r="N87" s="483" t="s">
        <v>1457</v>
      </c>
      <c r="O87" s="391" t="s">
        <v>1458</v>
      </c>
      <c r="P87" s="445" t="s">
        <v>1472</v>
      </c>
      <c r="Q87" s="705" t="s">
        <v>1459</v>
      </c>
      <c r="R87" s="441" t="s">
        <v>1471</v>
      </c>
    </row>
    <row r="88" spans="1:38" s="30" customFormat="1">
      <c r="A88" s="125" t="s">
        <v>624</v>
      </c>
      <c r="B88" s="101">
        <f>SUM(B82:B87)</f>
        <v>14</v>
      </c>
      <c r="I88" s="68"/>
      <c r="J88" s="116"/>
      <c r="K88" s="116"/>
      <c r="L88" s="68"/>
      <c r="M88" s="68"/>
      <c r="N88" s="68"/>
      <c r="O88" s="68"/>
      <c r="P88" s="68"/>
    </row>
    <row r="89" spans="1:38" s="30" customFormat="1">
      <c r="A89" s="69"/>
      <c r="B89" s="101"/>
      <c r="J89" s="47"/>
      <c r="K89" s="47"/>
    </row>
    <row r="90" spans="1:38">
      <c r="A90" s="128" t="s">
        <v>634</v>
      </c>
      <c r="B90" s="129"/>
      <c r="C90" s="130"/>
      <c r="D90" s="130"/>
      <c r="E90" s="130"/>
      <c r="F90" s="130"/>
      <c r="G90" s="130"/>
      <c r="H90" s="157"/>
      <c r="I90" s="157"/>
      <c r="J90" s="157"/>
      <c r="K90" s="157"/>
      <c r="L90" s="157"/>
      <c r="M90" s="157"/>
      <c r="N90" s="157"/>
      <c r="O90" s="164"/>
      <c r="P90" s="68"/>
      <c r="Q90" s="68"/>
      <c r="R90" s="68"/>
      <c r="S90" s="68"/>
      <c r="T90" s="68"/>
      <c r="U90" s="68"/>
    </row>
    <row r="91" spans="1:38" s="30" customFormat="1">
      <c r="A91" s="152" t="s">
        <v>1240</v>
      </c>
      <c r="B91" s="448">
        <v>1</v>
      </c>
      <c r="C91" s="12"/>
      <c r="D91" s="55" t="s">
        <v>1067</v>
      </c>
      <c r="E91" s="12"/>
      <c r="F91" s="12"/>
      <c r="G91" s="12"/>
      <c r="H91" s="68"/>
      <c r="I91" s="68"/>
      <c r="J91" s="68"/>
      <c r="K91" s="68"/>
      <c r="L91" s="157"/>
      <c r="M91" s="68"/>
      <c r="N91" s="68"/>
      <c r="O91" s="165"/>
      <c r="P91" s="68"/>
      <c r="Q91" s="68"/>
      <c r="R91" s="68"/>
      <c r="S91" s="68"/>
      <c r="T91" s="68"/>
      <c r="U91" s="68"/>
    </row>
    <row r="92" spans="1:38" s="30" customFormat="1">
      <c r="A92" s="152" t="s">
        <v>397</v>
      </c>
      <c r="B92" s="13">
        <v>2</v>
      </c>
      <c r="C92" s="12"/>
      <c r="D92" s="6" t="s">
        <v>472</v>
      </c>
      <c r="E92" s="303" t="s">
        <v>1498</v>
      </c>
      <c r="F92" s="12"/>
      <c r="G92" s="12"/>
      <c r="H92" s="68"/>
      <c r="I92" s="68"/>
      <c r="J92" s="68"/>
      <c r="K92" s="68"/>
      <c r="M92" s="68"/>
      <c r="N92" s="68"/>
      <c r="O92" s="165"/>
      <c r="P92" s="68"/>
      <c r="Q92" s="68"/>
      <c r="R92" s="68"/>
      <c r="S92" s="68"/>
      <c r="T92" s="68"/>
      <c r="U92" s="68"/>
    </row>
    <row r="93" spans="1:38" s="30" customFormat="1" ht="15.75" customHeight="1">
      <c r="A93" s="152" t="s">
        <v>783</v>
      </c>
      <c r="B93" s="13">
        <v>3</v>
      </c>
      <c r="C93" s="12"/>
      <c r="D93" s="55" t="s">
        <v>782</v>
      </c>
      <c r="E93" s="1178" t="s">
        <v>1086</v>
      </c>
      <c r="F93" s="1179"/>
      <c r="G93" s="55" t="s">
        <v>1035</v>
      </c>
      <c r="H93" s="68"/>
      <c r="I93" s="68"/>
      <c r="J93" s="68"/>
      <c r="K93" s="68"/>
      <c r="L93" s="68"/>
      <c r="M93" s="68"/>
      <c r="N93" s="68"/>
      <c r="O93" s="165"/>
      <c r="P93" s="68"/>
      <c r="Q93" s="68"/>
      <c r="R93" s="68"/>
      <c r="S93" s="68"/>
      <c r="T93" s="68"/>
      <c r="U93" s="68"/>
    </row>
    <row r="94" spans="1:38" s="563" customFormat="1" ht="15.75" customHeight="1">
      <c r="A94" s="152" t="s">
        <v>1614</v>
      </c>
      <c r="B94" s="660">
        <v>35</v>
      </c>
      <c r="C94" s="12"/>
      <c r="D94" s="582" t="s">
        <v>1439</v>
      </c>
      <c r="E94" s="582" t="s">
        <v>1359</v>
      </c>
      <c r="F94" s="582" t="s">
        <v>1415</v>
      </c>
      <c r="G94" s="582" t="s">
        <v>1206</v>
      </c>
      <c r="H94" s="582" t="s">
        <v>1209</v>
      </c>
      <c r="I94" s="582" t="s">
        <v>1207</v>
      </c>
      <c r="J94" s="582" t="s">
        <v>1414</v>
      </c>
      <c r="K94" s="55" t="s">
        <v>1200</v>
      </c>
      <c r="L94" s="582" t="s">
        <v>1447</v>
      </c>
      <c r="M94" s="582" t="s">
        <v>1367</v>
      </c>
      <c r="N94" s="582" t="s">
        <v>1443</v>
      </c>
      <c r="O94" s="582" t="s">
        <v>1444</v>
      </c>
      <c r="P94" s="582" t="s">
        <v>1208</v>
      </c>
      <c r="Q94" s="582" t="s">
        <v>1440</v>
      </c>
      <c r="R94" s="582" t="s">
        <v>1445</v>
      </c>
      <c r="S94" s="582" t="s">
        <v>1441</v>
      </c>
      <c r="T94" s="582" t="s">
        <v>1450</v>
      </c>
      <c r="U94" s="582" t="s">
        <v>1452</v>
      </c>
      <c r="V94" s="425" t="s">
        <v>1615</v>
      </c>
      <c r="W94" s="582" t="s">
        <v>1449</v>
      </c>
      <c r="X94" s="582" t="s">
        <v>1453</v>
      </c>
      <c r="Y94" s="582" t="s">
        <v>1347</v>
      </c>
      <c r="Z94" s="582" t="s">
        <v>1442</v>
      </c>
      <c r="AA94" s="582" t="s">
        <v>1455</v>
      </c>
      <c r="AB94" s="582" t="s">
        <v>1448</v>
      </c>
      <c r="AC94" s="582" t="s">
        <v>1451</v>
      </c>
      <c r="AD94" s="582" t="s">
        <v>1454</v>
      </c>
      <c r="AE94" s="582" t="s">
        <v>1475</v>
      </c>
      <c r="AF94" s="582" t="s">
        <v>1446</v>
      </c>
      <c r="AG94" s="391" t="s">
        <v>1202</v>
      </c>
      <c r="AH94" s="391" t="s">
        <v>1205</v>
      </c>
      <c r="AI94" s="391" t="s">
        <v>1215</v>
      </c>
      <c r="AJ94" s="391" t="s">
        <v>1201</v>
      </c>
      <c r="AK94" s="55" t="s">
        <v>1204</v>
      </c>
      <c r="AL94" s="391" t="s">
        <v>1203</v>
      </c>
    </row>
    <row r="95" spans="1:38" s="563" customFormat="1" ht="15.75" customHeight="1">
      <c r="A95" s="152" t="s">
        <v>1592</v>
      </c>
      <c r="B95" s="633">
        <v>1</v>
      </c>
      <c r="C95" s="12"/>
      <c r="D95" s="303" t="s">
        <v>1465</v>
      </c>
      <c r="E95" s="634"/>
      <c r="F95" s="635"/>
      <c r="G95" s="426"/>
      <c r="H95" s="68"/>
      <c r="I95" s="68"/>
      <c r="J95" s="68"/>
      <c r="K95" s="68"/>
      <c r="L95" s="68"/>
      <c r="M95" s="68"/>
      <c r="N95" s="68"/>
      <c r="O95" s="165"/>
      <c r="P95" s="68"/>
      <c r="Q95" s="68"/>
      <c r="R95" s="68"/>
      <c r="S95" s="68"/>
      <c r="T95" s="68"/>
      <c r="U95" s="68"/>
    </row>
    <row r="96" spans="1:38" s="30" customFormat="1" ht="15.75" customHeight="1">
      <c r="A96" s="152" t="s">
        <v>1160</v>
      </c>
      <c r="B96" s="419">
        <v>5</v>
      </c>
      <c r="C96" s="12"/>
      <c r="D96" s="55" t="s">
        <v>1095</v>
      </c>
      <c r="E96" s="1157" t="s">
        <v>1096</v>
      </c>
      <c r="F96" s="1157"/>
      <c r="G96" s="405" t="s">
        <v>1165</v>
      </c>
      <c r="H96" s="55" t="s">
        <v>1467</v>
      </c>
      <c r="I96" s="483" t="s">
        <v>1468</v>
      </c>
      <c r="J96" s="68"/>
      <c r="K96" s="68"/>
      <c r="L96" s="68"/>
      <c r="M96" s="68"/>
      <c r="N96" s="68"/>
      <c r="P96" s="68"/>
      <c r="Q96" s="68"/>
      <c r="R96" s="68"/>
      <c r="S96" s="68"/>
      <c r="T96" s="68"/>
      <c r="U96" s="68"/>
    </row>
    <row r="97" spans="1:32" s="30" customFormat="1" ht="15.75" customHeight="1">
      <c r="A97" s="152" t="s">
        <v>997</v>
      </c>
      <c r="B97" s="430">
        <v>2</v>
      </c>
      <c r="C97" s="12"/>
      <c r="D97" s="391" t="s">
        <v>1103</v>
      </c>
      <c r="E97" s="445" t="s">
        <v>1255</v>
      </c>
      <c r="F97" s="432"/>
      <c r="G97" s="12"/>
      <c r="H97" s="68"/>
      <c r="I97" s="68"/>
      <c r="J97" s="68"/>
      <c r="K97" s="68"/>
      <c r="L97" s="68"/>
      <c r="M97" s="68"/>
      <c r="N97" s="68"/>
      <c r="O97" s="165"/>
      <c r="P97" s="68"/>
      <c r="Q97" s="68"/>
      <c r="R97" s="68"/>
      <c r="S97" s="68"/>
      <c r="T97" s="68"/>
      <c r="U97" s="68"/>
    </row>
    <row r="98" spans="1:32" s="30" customFormat="1">
      <c r="A98" s="152" t="s">
        <v>987</v>
      </c>
      <c r="B98" s="328">
        <v>1</v>
      </c>
      <c r="C98" s="12"/>
      <c r="D98" s="313" t="s">
        <v>499</v>
      </c>
      <c r="E98" s="12"/>
      <c r="F98" s="12"/>
      <c r="G98" s="12"/>
      <c r="H98" s="68"/>
      <c r="I98" s="68"/>
      <c r="J98" s="68"/>
      <c r="K98" s="68"/>
      <c r="L98" s="68"/>
      <c r="M98" s="68"/>
      <c r="N98" s="68"/>
      <c r="O98" s="165"/>
      <c r="P98" s="68"/>
      <c r="Q98" s="68"/>
      <c r="U98" s="68"/>
    </row>
    <row r="99" spans="1:32" s="30" customFormat="1">
      <c r="A99" s="152" t="s">
        <v>1004</v>
      </c>
      <c r="B99" s="311">
        <v>2</v>
      </c>
      <c r="C99" s="12"/>
      <c r="D99" s="384" t="s">
        <v>769</v>
      </c>
      <c r="E99" s="55" t="s">
        <v>1036</v>
      </c>
      <c r="F99" s="12"/>
      <c r="G99" s="12"/>
      <c r="H99" s="68"/>
      <c r="I99" s="68"/>
      <c r="J99" s="68"/>
      <c r="K99" s="68"/>
      <c r="L99" s="68"/>
      <c r="M99" s="68"/>
      <c r="N99" s="68"/>
      <c r="O99" s="165"/>
      <c r="P99" s="68"/>
      <c r="Q99" s="68"/>
      <c r="R99" s="68"/>
      <c r="S99" s="68"/>
      <c r="T99" s="68"/>
      <c r="U99" s="68"/>
    </row>
    <row r="100" spans="1:32" s="30" customFormat="1">
      <c r="A100" s="152" t="s">
        <v>282</v>
      </c>
      <c r="B100" s="13">
        <v>5</v>
      </c>
      <c r="C100" s="12"/>
      <c r="D100" s="54" t="s">
        <v>898</v>
      </c>
      <c r="E100" s="54" t="s">
        <v>927</v>
      </c>
      <c r="F100" s="1157" t="s">
        <v>964</v>
      </c>
      <c r="G100" s="1157"/>
      <c r="H100" s="1157" t="s">
        <v>965</v>
      </c>
      <c r="I100" s="1157"/>
      <c r="J100" s="303" t="s">
        <v>949</v>
      </c>
      <c r="K100" s="68"/>
      <c r="L100" s="68"/>
      <c r="M100" s="68"/>
      <c r="N100" s="68"/>
      <c r="O100" s="165"/>
      <c r="P100" s="68"/>
      <c r="Q100" s="68"/>
      <c r="R100" s="68"/>
      <c r="S100" s="68"/>
      <c r="T100" s="68"/>
      <c r="U100" s="68"/>
    </row>
    <row r="101" spans="1:32" s="30" customFormat="1">
      <c r="A101" s="146" t="s">
        <v>942</v>
      </c>
      <c r="B101" s="141">
        <v>1</v>
      </c>
      <c r="C101" s="119"/>
      <c r="D101" s="385" t="s">
        <v>490</v>
      </c>
      <c r="E101" s="119"/>
      <c r="F101" s="119"/>
      <c r="G101" s="119"/>
      <c r="H101" s="124"/>
      <c r="I101" s="124"/>
      <c r="J101" s="124"/>
      <c r="K101" s="124"/>
      <c r="L101" s="124"/>
      <c r="M101" s="124"/>
      <c r="N101" s="124"/>
      <c r="O101" s="167"/>
      <c r="P101" s="68"/>
      <c r="R101" s="68"/>
      <c r="S101" s="68"/>
      <c r="T101" s="68"/>
      <c r="U101" s="68"/>
    </row>
    <row r="102" spans="1:32" s="30" customFormat="1">
      <c r="A102" s="125" t="s">
        <v>624</v>
      </c>
      <c r="B102" s="101">
        <f>SUM(B91:B101)</f>
        <v>58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32" s="30" customFormat="1">
      <c r="A103" s="69"/>
      <c r="B103" s="101"/>
      <c r="H103" s="68"/>
      <c r="I103" s="68"/>
      <c r="J103" s="113"/>
      <c r="K103" s="113"/>
      <c r="L103" s="107"/>
      <c r="M103" s="107"/>
      <c r="N103" s="117"/>
      <c r="O103" s="117"/>
      <c r="P103" s="113"/>
      <c r="Q103" s="113"/>
      <c r="R103" s="118"/>
      <c r="S103" s="118"/>
      <c r="T103" s="107"/>
      <c r="U103" s="107"/>
    </row>
    <row r="104" spans="1:32">
      <c r="A104" s="128" t="s">
        <v>635</v>
      </c>
      <c r="B104" s="129"/>
      <c r="C104" s="130"/>
      <c r="D104" s="130"/>
      <c r="E104" s="130"/>
      <c r="F104" s="130"/>
      <c r="G104" s="130"/>
      <c r="H104" s="157"/>
      <c r="I104" s="157"/>
      <c r="J104" s="163"/>
      <c r="K104" s="163"/>
      <c r="L104" s="157"/>
      <c r="M104" s="157"/>
      <c r="N104" s="157"/>
      <c r="O104" s="164"/>
      <c r="P104" s="68"/>
      <c r="Q104" s="68"/>
      <c r="R104" s="68"/>
      <c r="S104" s="68"/>
      <c r="T104" s="68"/>
      <c r="U104" s="68"/>
    </row>
    <row r="105" spans="1:32">
      <c r="A105" s="133" t="s">
        <v>40</v>
      </c>
      <c r="B105" s="419">
        <v>1</v>
      </c>
      <c r="C105" s="12"/>
      <c r="D105" s="384" t="s">
        <v>733</v>
      </c>
      <c r="E105" s="12"/>
      <c r="F105" s="12"/>
      <c r="G105" s="12"/>
      <c r="H105" s="68"/>
      <c r="I105" s="68"/>
      <c r="J105" s="1156"/>
      <c r="K105" s="1156"/>
      <c r="L105" s="68"/>
      <c r="M105" s="68"/>
      <c r="N105" s="68"/>
      <c r="O105" s="169"/>
      <c r="P105" s="68"/>
      <c r="Q105" s="30"/>
      <c r="R105" s="30"/>
      <c r="S105" s="30"/>
      <c r="T105" s="30"/>
      <c r="U105" s="30"/>
    </row>
    <row r="106" spans="1:32" s="563" customFormat="1">
      <c r="A106" s="133" t="s">
        <v>85</v>
      </c>
      <c r="B106" s="636">
        <v>2</v>
      </c>
      <c r="C106" s="12"/>
      <c r="D106" s="582" t="s">
        <v>1585</v>
      </c>
      <c r="E106" s="450" t="s">
        <v>528</v>
      </c>
      <c r="F106" s="12"/>
      <c r="G106" s="12"/>
      <c r="H106" s="68"/>
      <c r="I106" s="68"/>
      <c r="J106" s="638"/>
      <c r="K106" s="638"/>
      <c r="L106" s="68"/>
      <c r="M106" s="68"/>
      <c r="N106" s="68"/>
      <c r="O106" s="169"/>
      <c r="P106" s="68"/>
    </row>
    <row r="107" spans="1:32">
      <c r="A107" s="133" t="s">
        <v>1001</v>
      </c>
      <c r="B107" s="419">
        <v>15</v>
      </c>
      <c r="C107" s="12"/>
      <c r="D107" s="1165" t="s">
        <v>505</v>
      </c>
      <c r="E107" s="1165"/>
      <c r="F107" s="1166" t="s">
        <v>554</v>
      </c>
      <c r="G107" s="1166"/>
      <c r="H107" s="1157" t="s">
        <v>549</v>
      </c>
      <c r="I107" s="1157"/>
      <c r="J107" s="1165" t="s">
        <v>550</v>
      </c>
      <c r="K107" s="1165"/>
      <c r="L107" s="1165" t="s">
        <v>552</v>
      </c>
      <c r="M107" s="1165"/>
      <c r="N107" s="1180" t="s">
        <v>612</v>
      </c>
      <c r="O107" s="1180"/>
      <c r="P107" s="1157" t="s">
        <v>614</v>
      </c>
      <c r="Q107" s="1157"/>
      <c r="R107" s="1165" t="s">
        <v>553</v>
      </c>
      <c r="S107" s="1165"/>
      <c r="T107" s="1157" t="s">
        <v>613</v>
      </c>
      <c r="U107" s="1157"/>
      <c r="V107" s="1157" t="s">
        <v>618</v>
      </c>
      <c r="W107" s="1157"/>
      <c r="X107" s="1182" t="s">
        <v>506</v>
      </c>
      <c r="Y107" s="1183"/>
      <c r="Z107" s="1184" t="s">
        <v>504</v>
      </c>
      <c r="AA107" s="1185"/>
      <c r="AB107" s="1181" t="s">
        <v>507</v>
      </c>
      <c r="AC107" s="1181"/>
      <c r="AD107" s="1165" t="s">
        <v>551</v>
      </c>
      <c r="AE107" s="1165"/>
      <c r="AF107" s="403" t="s">
        <v>1078</v>
      </c>
    </row>
    <row r="108" spans="1:32" s="30" customFormat="1">
      <c r="A108" s="133" t="s">
        <v>941</v>
      </c>
      <c r="B108" s="419">
        <v>1</v>
      </c>
      <c r="C108" s="12"/>
      <c r="D108" s="272" t="s">
        <v>746</v>
      </c>
      <c r="E108" s="356"/>
      <c r="F108" s="206"/>
      <c r="G108" s="206"/>
      <c r="H108" s="353"/>
      <c r="I108" s="353"/>
      <c r="J108" s="356"/>
      <c r="K108" s="356"/>
      <c r="L108" s="356"/>
      <c r="M108" s="333"/>
      <c r="N108" s="332"/>
      <c r="O108" s="337"/>
      <c r="P108" s="329"/>
      <c r="Q108" s="329"/>
      <c r="R108" s="333"/>
      <c r="S108" s="333"/>
      <c r="T108" s="329"/>
      <c r="U108" s="329"/>
      <c r="V108" s="329"/>
      <c r="W108" s="329"/>
      <c r="X108" s="114"/>
      <c r="Y108" s="114"/>
      <c r="Z108" s="331"/>
      <c r="AA108" s="331"/>
      <c r="AB108" s="22"/>
      <c r="AC108" s="22"/>
      <c r="AD108" s="333"/>
      <c r="AE108" s="333"/>
    </row>
    <row r="109" spans="1:32" s="30" customFormat="1">
      <c r="A109" s="133" t="s">
        <v>1000</v>
      </c>
      <c r="B109" s="416">
        <v>2</v>
      </c>
      <c r="C109" s="12"/>
      <c r="D109" s="54" t="s">
        <v>994</v>
      </c>
      <c r="E109" s="1162" t="s">
        <v>1010</v>
      </c>
      <c r="F109" s="1163"/>
      <c r="G109" s="206"/>
      <c r="H109" s="373"/>
      <c r="I109" s="373"/>
      <c r="J109" s="356"/>
      <c r="K109" s="356"/>
      <c r="L109" s="356"/>
      <c r="M109" s="356"/>
      <c r="N109" s="375"/>
      <c r="O109" s="337"/>
      <c r="P109" s="373"/>
      <c r="Q109" s="373"/>
      <c r="R109" s="356"/>
      <c r="S109" s="356"/>
      <c r="T109" s="373"/>
      <c r="U109" s="373"/>
      <c r="V109" s="373"/>
      <c r="W109" s="373"/>
      <c r="X109" s="114"/>
      <c r="Y109" s="114"/>
      <c r="Z109" s="376"/>
      <c r="AA109" s="376"/>
      <c r="AB109" s="374"/>
      <c r="AC109" s="374"/>
      <c r="AD109" s="356"/>
      <c r="AE109" s="356"/>
    </row>
    <row r="110" spans="1:32" s="30" customFormat="1">
      <c r="A110" s="133" t="s">
        <v>245</v>
      </c>
      <c r="B110" s="416">
        <v>1</v>
      </c>
      <c r="C110" s="12"/>
      <c r="D110" s="391" t="s">
        <v>1098</v>
      </c>
      <c r="E110" s="416"/>
      <c r="F110" s="416"/>
      <c r="G110" s="206"/>
      <c r="H110" s="416"/>
      <c r="I110" s="416"/>
      <c r="J110" s="356"/>
      <c r="K110" s="356"/>
      <c r="L110" s="356"/>
      <c r="M110" s="356"/>
      <c r="N110" s="418"/>
      <c r="O110" s="337"/>
      <c r="P110" s="416"/>
      <c r="Q110" s="416"/>
      <c r="R110" s="356"/>
      <c r="S110" s="356"/>
      <c r="T110" s="416"/>
      <c r="U110" s="416"/>
      <c r="V110" s="416"/>
      <c r="W110" s="416"/>
      <c r="X110" s="114"/>
      <c r="Y110" s="114"/>
      <c r="Z110" s="420"/>
      <c r="AA110" s="420"/>
      <c r="AB110" s="417"/>
      <c r="AC110" s="417"/>
      <c r="AD110" s="356"/>
      <c r="AE110" s="356"/>
    </row>
    <row r="111" spans="1:32" s="30" customFormat="1">
      <c r="A111" s="133" t="s">
        <v>1002</v>
      </c>
      <c r="B111" s="416">
        <v>3</v>
      </c>
      <c r="C111" s="12"/>
      <c r="D111" s="357" t="s">
        <v>825</v>
      </c>
      <c r="E111" s="55" t="s">
        <v>1014</v>
      </c>
      <c r="F111" s="1157" t="s">
        <v>1144</v>
      </c>
      <c r="G111" s="1157"/>
      <c r="H111" s="353"/>
      <c r="I111" s="353"/>
      <c r="J111" s="356"/>
      <c r="K111" s="356"/>
      <c r="L111" s="356"/>
      <c r="M111" s="356"/>
      <c r="N111" s="355"/>
      <c r="O111" s="337"/>
      <c r="P111" s="353"/>
      <c r="R111" s="356"/>
      <c r="S111" s="356"/>
      <c r="T111" s="353"/>
      <c r="U111" s="353"/>
      <c r="V111" s="353"/>
      <c r="W111" s="353"/>
      <c r="X111" s="114"/>
      <c r="Y111" s="114"/>
      <c r="Z111" s="354"/>
      <c r="AA111" s="354"/>
      <c r="AB111" s="22"/>
      <c r="AC111" s="22"/>
      <c r="AD111" s="356"/>
      <c r="AE111" s="356"/>
    </row>
    <row r="112" spans="1:32" s="30" customFormat="1">
      <c r="A112" s="133" t="s">
        <v>1432</v>
      </c>
      <c r="B112" s="500">
        <v>2</v>
      </c>
      <c r="C112" s="12"/>
      <c r="D112" s="405" t="s">
        <v>1431</v>
      </c>
      <c r="E112" s="554" t="s">
        <v>1479</v>
      </c>
      <c r="F112" s="507"/>
      <c r="G112" s="507"/>
      <c r="H112" s="500"/>
      <c r="I112" s="500"/>
      <c r="J112" s="356"/>
      <c r="K112" s="356"/>
      <c r="L112" s="356"/>
      <c r="M112" s="356"/>
      <c r="N112" s="498"/>
      <c r="O112" s="337"/>
      <c r="P112" s="500"/>
      <c r="R112" s="356"/>
      <c r="S112" s="356"/>
      <c r="T112" s="500"/>
      <c r="U112" s="500"/>
      <c r="V112" s="500"/>
      <c r="W112" s="500"/>
      <c r="X112" s="114"/>
      <c r="Y112" s="114"/>
      <c r="Z112" s="502"/>
      <c r="AA112" s="502"/>
      <c r="AB112" s="429"/>
      <c r="AC112" s="429"/>
      <c r="AD112" s="356"/>
      <c r="AE112" s="356"/>
    </row>
    <row r="113" spans="1:21">
      <c r="A113" s="133" t="s">
        <v>1003</v>
      </c>
      <c r="B113" s="419">
        <v>4</v>
      </c>
      <c r="C113" s="12"/>
      <c r="D113" s="314" t="s">
        <v>489</v>
      </c>
      <c r="E113" s="1188" t="s">
        <v>466</v>
      </c>
      <c r="F113" s="1188"/>
      <c r="G113" s="1190" t="s">
        <v>486</v>
      </c>
      <c r="H113" s="1190"/>
      <c r="I113" s="1190" t="s">
        <v>487</v>
      </c>
      <c r="J113" s="1190"/>
      <c r="K113" s="1189" t="s">
        <v>488</v>
      </c>
      <c r="L113" s="1189"/>
      <c r="M113" s="303" t="s">
        <v>1483</v>
      </c>
      <c r="N113" s="483" t="s">
        <v>1383</v>
      </c>
      <c r="O113" s="483" t="s">
        <v>1484</v>
      </c>
      <c r="P113" s="483" t="s">
        <v>1550</v>
      </c>
      <c r="Q113" s="30"/>
      <c r="S113" s="30"/>
      <c r="T113" s="30"/>
      <c r="U113" s="30"/>
    </row>
    <row r="114" spans="1:21">
      <c r="A114" s="140" t="s">
        <v>983</v>
      </c>
      <c r="B114" s="141">
        <v>6</v>
      </c>
      <c r="C114" s="119"/>
      <c r="D114" s="313" t="s">
        <v>571</v>
      </c>
      <c r="E114" s="1186" t="s">
        <v>572</v>
      </c>
      <c r="F114" s="1186"/>
      <c r="G114" s="1142" t="s">
        <v>573</v>
      </c>
      <c r="H114" s="1142"/>
      <c r="I114" s="1142" t="s">
        <v>574</v>
      </c>
      <c r="J114" s="1142"/>
      <c r="K114" s="1142" t="s">
        <v>575</v>
      </c>
      <c r="L114" s="1142"/>
      <c r="M114" s="1142" t="s">
        <v>744</v>
      </c>
      <c r="N114" s="1142"/>
      <c r="O114" s="167"/>
      <c r="P114" s="68"/>
      <c r="Q114" s="30"/>
      <c r="R114" s="30"/>
      <c r="S114" s="30"/>
      <c r="T114" s="30"/>
      <c r="U114" s="30"/>
    </row>
    <row r="115" spans="1:21">
      <c r="A115" s="125" t="s">
        <v>624</v>
      </c>
      <c r="B115" s="101">
        <f>SUM(B105:B114)</f>
        <v>37</v>
      </c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>
      <c r="L117" s="30"/>
      <c r="N117" s="111"/>
      <c r="O117" s="30"/>
      <c r="P117" s="30"/>
      <c r="Q117" s="30"/>
      <c r="R117" s="30"/>
      <c r="S117" s="30"/>
      <c r="U117" s="30"/>
    </row>
    <row r="118" spans="1:21"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>
      <c r="E119" s="30"/>
      <c r="F119" s="30"/>
      <c r="G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1" spans="1:21">
      <c r="B121" s="54"/>
      <c r="C121" t="s">
        <v>543</v>
      </c>
    </row>
    <row r="122" spans="1:21">
      <c r="B122" s="11"/>
      <c r="C122" t="s">
        <v>544</v>
      </c>
    </row>
  </sheetData>
  <mergeCells count="98">
    <mergeCell ref="AJ24:AK24"/>
    <mergeCell ref="AC24:AD24"/>
    <mergeCell ref="W24:X24"/>
    <mergeCell ref="Q24:R24"/>
    <mergeCell ref="Y24:Z24"/>
    <mergeCell ref="S24:T24"/>
    <mergeCell ref="AA24:AB24"/>
    <mergeCell ref="U24:V24"/>
    <mergeCell ref="I11:J11"/>
    <mergeCell ref="F26:G26"/>
    <mergeCell ref="A1:C1"/>
    <mergeCell ref="E11:F11"/>
    <mergeCell ref="G11:H11"/>
    <mergeCell ref="I20:J20"/>
    <mergeCell ref="E20:F20"/>
    <mergeCell ref="G20:H20"/>
    <mergeCell ref="I24:J24"/>
    <mergeCell ref="K11:L11"/>
    <mergeCell ref="M24:N24"/>
    <mergeCell ref="O24:P24"/>
    <mergeCell ref="M50:N50"/>
    <mergeCell ref="R50:S50"/>
    <mergeCell ref="M49:N49"/>
    <mergeCell ref="K43:L43"/>
    <mergeCell ref="K24:L24"/>
    <mergeCell ref="K50:L50"/>
    <mergeCell ref="O49:P49"/>
    <mergeCell ref="M43:N43"/>
    <mergeCell ref="O50:P50"/>
    <mergeCell ref="Q49:R49"/>
    <mergeCell ref="AG63:AH63"/>
    <mergeCell ref="F58:G58"/>
    <mergeCell ref="E51:F51"/>
    <mergeCell ref="G51:H51"/>
    <mergeCell ref="Y63:Z63"/>
    <mergeCell ref="N63:O63"/>
    <mergeCell ref="I51:J51"/>
    <mergeCell ref="H56:I56"/>
    <mergeCell ref="D58:E58"/>
    <mergeCell ref="AD63:AE63"/>
    <mergeCell ref="P63:Q63"/>
    <mergeCell ref="S63:T63"/>
    <mergeCell ref="G114:H114"/>
    <mergeCell ref="E114:F114"/>
    <mergeCell ref="I114:J114"/>
    <mergeCell ref="M114:N114"/>
    <mergeCell ref="K49:L49"/>
    <mergeCell ref="I49:J49"/>
    <mergeCell ref="E113:F113"/>
    <mergeCell ref="K113:L113"/>
    <mergeCell ref="I113:J113"/>
    <mergeCell ref="G113:H113"/>
    <mergeCell ref="I50:J50"/>
    <mergeCell ref="K114:L114"/>
    <mergeCell ref="L107:M107"/>
    <mergeCell ref="G63:H63"/>
    <mergeCell ref="F100:G100"/>
    <mergeCell ref="H100:I100"/>
    <mergeCell ref="AD107:AE107"/>
    <mergeCell ref="R107:S107"/>
    <mergeCell ref="E76:F76"/>
    <mergeCell ref="E64:F64"/>
    <mergeCell ref="E93:F93"/>
    <mergeCell ref="E87:F87"/>
    <mergeCell ref="N107:O107"/>
    <mergeCell ref="J107:K107"/>
    <mergeCell ref="J105:K105"/>
    <mergeCell ref="AB107:AC107"/>
    <mergeCell ref="X107:Y107"/>
    <mergeCell ref="Z107:AA107"/>
    <mergeCell ref="V107:W107"/>
    <mergeCell ref="P107:Q107"/>
    <mergeCell ref="T107:U107"/>
    <mergeCell ref="F31:G31"/>
    <mergeCell ref="H31:I31"/>
    <mergeCell ref="E96:F96"/>
    <mergeCell ref="D107:E107"/>
    <mergeCell ref="F107:G107"/>
    <mergeCell ref="H107:I107"/>
    <mergeCell ref="E63:F63"/>
    <mergeCell ref="E42:F42"/>
    <mergeCell ref="G50:H50"/>
    <mergeCell ref="E50:F50"/>
    <mergeCell ref="E49:F49"/>
    <mergeCell ref="G49:H49"/>
    <mergeCell ref="E43:F43"/>
    <mergeCell ref="G43:H43"/>
    <mergeCell ref="I43:J43"/>
    <mergeCell ref="T49:U49"/>
    <mergeCell ref="J38:K38"/>
    <mergeCell ref="A61:A62"/>
    <mergeCell ref="B61:B62"/>
    <mergeCell ref="F111:G111"/>
    <mergeCell ref="E109:F109"/>
    <mergeCell ref="A45:A48"/>
    <mergeCell ref="B45:B48"/>
    <mergeCell ref="A43:A44"/>
    <mergeCell ref="B43:B4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91"/>
  <sheetViews>
    <sheetView topLeftCell="A51" zoomScale="80" zoomScaleNormal="80" workbookViewId="0">
      <selection activeCell="D73" sqref="D73"/>
    </sheetView>
  </sheetViews>
  <sheetFormatPr defaultColWidth="9.140625" defaultRowHeight="15"/>
  <cols>
    <col min="1" max="1" width="40.7109375" style="30" customWidth="1"/>
    <col min="2" max="2" width="7.7109375" style="30" customWidth="1"/>
    <col min="3" max="3" width="4.28515625" style="30" customWidth="1"/>
    <col min="4" max="4" width="18.42578125" style="30" customWidth="1"/>
    <col min="5" max="5" width="9.140625" style="30"/>
    <col min="6" max="6" width="10.5703125" style="30" customWidth="1"/>
    <col min="7" max="7" width="9.140625" style="30"/>
    <col min="8" max="8" width="10.7109375" style="30" customWidth="1"/>
    <col min="9" max="16384" width="9.140625" style="30"/>
  </cols>
  <sheetData>
    <row r="1" spans="1:15" ht="18.75">
      <c r="A1" s="1068" t="s">
        <v>644</v>
      </c>
      <c r="B1" s="1068"/>
      <c r="C1" s="1068"/>
      <c r="D1" s="120"/>
      <c r="E1" s="120"/>
    </row>
    <row r="3" spans="1:15">
      <c r="A3" s="128" t="s">
        <v>626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</row>
    <row r="4" spans="1:15">
      <c r="A4" s="15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5"/>
    </row>
    <row r="5" spans="1:15">
      <c r="A5" s="15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05"/>
    </row>
    <row r="6" spans="1:15">
      <c r="A6" s="15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5"/>
    </row>
    <row r="7" spans="1:15">
      <c r="A7" s="146"/>
      <c r="B7" s="141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38"/>
    </row>
    <row r="8" spans="1:15">
      <c r="A8" s="125" t="s">
        <v>624</v>
      </c>
      <c r="B8" s="101">
        <f>SUM(B4:B7)</f>
        <v>0</v>
      </c>
    </row>
    <row r="9" spans="1:15">
      <c r="A9" s="69"/>
      <c r="B9" s="101"/>
    </row>
    <row r="10" spans="1:15">
      <c r="A10" s="128" t="s">
        <v>627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2"/>
    </row>
    <row r="11" spans="1:15">
      <c r="A11" s="147"/>
      <c r="B11" s="98"/>
      <c r="C11" s="68"/>
      <c r="D11" s="98"/>
      <c r="E11" s="98"/>
      <c r="F11" s="12"/>
      <c r="G11" s="12"/>
      <c r="H11" s="12"/>
      <c r="I11" s="12"/>
      <c r="J11" s="12"/>
      <c r="K11" s="12"/>
      <c r="L11" s="12"/>
      <c r="M11" s="12"/>
      <c r="N11" s="12"/>
      <c r="O11" s="105"/>
    </row>
    <row r="12" spans="1:15">
      <c r="A12" s="133"/>
      <c r="B12" s="13"/>
      <c r="C12" s="12"/>
      <c r="D12" s="98"/>
      <c r="E12" s="98"/>
      <c r="F12" s="12"/>
      <c r="G12" s="12"/>
      <c r="H12" s="12"/>
      <c r="I12" s="12"/>
      <c r="J12" s="12"/>
      <c r="K12" s="12"/>
      <c r="L12" s="12"/>
      <c r="M12" s="12"/>
      <c r="N12" s="12"/>
      <c r="O12" s="105"/>
    </row>
    <row r="13" spans="1:15">
      <c r="A13" s="133"/>
      <c r="B13" s="13"/>
      <c r="C13" s="12"/>
      <c r="D13" s="98"/>
      <c r="E13" s="98"/>
      <c r="F13" s="12"/>
      <c r="G13" s="12"/>
      <c r="H13" s="12"/>
      <c r="I13" s="12"/>
      <c r="J13" s="12"/>
      <c r="K13" s="12"/>
      <c r="L13" s="12"/>
      <c r="M13" s="12"/>
      <c r="N13" s="12"/>
      <c r="O13" s="105"/>
    </row>
    <row r="14" spans="1:15">
      <c r="A14" s="133"/>
      <c r="B14" s="13"/>
      <c r="C14" s="12"/>
      <c r="D14" s="98"/>
      <c r="E14" s="98"/>
      <c r="F14" s="12"/>
      <c r="G14" s="12"/>
      <c r="H14" s="12"/>
      <c r="I14" s="12"/>
      <c r="J14" s="12"/>
      <c r="K14" s="12"/>
      <c r="L14" s="12"/>
      <c r="M14" s="12"/>
      <c r="N14" s="12"/>
      <c r="O14" s="105"/>
    </row>
    <row r="15" spans="1:15">
      <c r="A15" s="140"/>
      <c r="B15" s="141"/>
      <c r="C15" s="119"/>
      <c r="D15" s="145"/>
      <c r="E15" s="145"/>
      <c r="F15" s="119"/>
      <c r="G15" s="119"/>
      <c r="H15" s="119"/>
      <c r="I15" s="119"/>
      <c r="J15" s="119"/>
      <c r="K15" s="119"/>
      <c r="L15" s="119"/>
      <c r="M15" s="119"/>
      <c r="N15" s="119"/>
      <c r="O15" s="138"/>
    </row>
    <row r="16" spans="1:15" ht="18.75">
      <c r="A16" s="125" t="s">
        <v>624</v>
      </c>
      <c r="B16" s="126">
        <f>SUM(B11)</f>
        <v>0</v>
      </c>
      <c r="D16" s="98"/>
      <c r="E16" s="98"/>
      <c r="H16" s="12"/>
      <c r="I16" s="12"/>
      <c r="J16" s="99"/>
      <c r="K16" s="99"/>
      <c r="L16" s="12"/>
    </row>
    <row r="17" spans="1:15">
      <c r="A17" s="69"/>
      <c r="B17" s="101"/>
      <c r="D17" s="98"/>
      <c r="E17" s="98"/>
      <c r="H17" s="12"/>
      <c r="I17" s="12"/>
      <c r="J17" s="99"/>
      <c r="K17" s="99"/>
      <c r="L17" s="12"/>
    </row>
    <row r="18" spans="1:15">
      <c r="A18" s="128" t="s">
        <v>628</v>
      </c>
      <c r="B18" s="129"/>
      <c r="C18" s="130"/>
      <c r="D18" s="144"/>
      <c r="E18" s="144"/>
      <c r="F18" s="130"/>
      <c r="G18" s="130"/>
      <c r="H18" s="130"/>
      <c r="I18" s="130"/>
      <c r="J18" s="131"/>
      <c r="K18" s="131"/>
      <c r="L18" s="130"/>
      <c r="M18" s="130"/>
      <c r="N18" s="130"/>
      <c r="O18" s="132"/>
    </row>
    <row r="19" spans="1:15">
      <c r="A19" s="133" t="s">
        <v>842</v>
      </c>
      <c r="B19" s="13">
        <v>1</v>
      </c>
      <c r="C19" s="12"/>
      <c r="D19" s="1212" t="s">
        <v>403</v>
      </c>
      <c r="E19" s="1213"/>
      <c r="F19" s="45"/>
      <c r="G19" s="1214" t="s">
        <v>307</v>
      </c>
      <c r="H19" s="1214"/>
      <c r="I19" s="263" t="s">
        <v>841</v>
      </c>
      <c r="J19" s="12"/>
      <c r="K19" s="12"/>
      <c r="L19" s="12"/>
      <c r="O19" s="105"/>
    </row>
    <row r="20" spans="1:15">
      <c r="A20" s="133"/>
      <c r="B20" s="13"/>
      <c r="C20" s="12"/>
      <c r="D20" s="107"/>
      <c r="E20" s="1211"/>
      <c r="F20" s="1211"/>
      <c r="G20" s="68"/>
      <c r="H20" s="12"/>
      <c r="I20" s="12"/>
      <c r="J20" s="134"/>
      <c r="K20" s="134"/>
      <c r="L20" s="12"/>
      <c r="M20" s="12"/>
      <c r="N20" s="12"/>
      <c r="O20" s="105"/>
    </row>
    <row r="21" spans="1:15">
      <c r="A21" s="148"/>
      <c r="B21" s="98"/>
      <c r="C21" s="68"/>
      <c r="D21" s="107"/>
      <c r="E21" s="111"/>
      <c r="F21" s="111"/>
      <c r="G21" s="68"/>
      <c r="H21" s="68"/>
      <c r="I21" s="12"/>
      <c r="J21" s="134"/>
      <c r="K21" s="134"/>
      <c r="L21" s="12"/>
      <c r="M21" s="12"/>
      <c r="N21" s="12"/>
      <c r="O21" s="105"/>
    </row>
    <row r="22" spans="1:15">
      <c r="A22" s="148"/>
      <c r="B22" s="98"/>
      <c r="C22" s="68"/>
      <c r="D22" s="107"/>
      <c r="E22" s="111"/>
      <c r="F22" s="111"/>
      <c r="G22" s="68"/>
      <c r="H22" s="68"/>
      <c r="I22" s="12"/>
      <c r="J22" s="134"/>
      <c r="K22" s="134"/>
      <c r="L22" s="12"/>
      <c r="M22" s="12"/>
      <c r="N22" s="12"/>
      <c r="O22" s="105"/>
    </row>
    <row r="23" spans="1:15">
      <c r="A23" s="149"/>
      <c r="B23" s="145"/>
      <c r="C23" s="124"/>
      <c r="D23" s="150"/>
      <c r="E23" s="151"/>
      <c r="F23" s="151"/>
      <c r="G23" s="124"/>
      <c r="H23" s="124"/>
      <c r="I23" s="119"/>
      <c r="J23" s="137"/>
      <c r="K23" s="137"/>
      <c r="L23" s="119"/>
      <c r="M23" s="119"/>
      <c r="N23" s="119"/>
      <c r="O23" s="138"/>
    </row>
    <row r="24" spans="1:15" ht="18.75">
      <c r="A24" s="125" t="s">
        <v>624</v>
      </c>
      <c r="B24" s="126">
        <f>SUM(B19:B20)</f>
        <v>1</v>
      </c>
      <c r="J24" s="47"/>
      <c r="K24" s="47"/>
    </row>
    <row r="25" spans="1:15" s="64" customFormat="1" ht="18.75">
      <c r="A25" s="69"/>
      <c r="B25" s="127"/>
      <c r="J25" s="115"/>
      <c r="K25" s="115"/>
    </row>
    <row r="26" spans="1:15">
      <c r="A26" s="128" t="s">
        <v>636</v>
      </c>
      <c r="B26" s="129"/>
      <c r="C26" s="130"/>
      <c r="D26" s="130"/>
      <c r="E26" s="130"/>
      <c r="F26" s="130"/>
      <c r="G26" s="130"/>
      <c r="H26" s="130"/>
      <c r="I26" s="130"/>
      <c r="J26" s="139"/>
      <c r="K26" s="139"/>
      <c r="L26" s="130"/>
      <c r="M26" s="130"/>
      <c r="N26" s="130"/>
      <c r="O26" s="132"/>
    </row>
    <row r="27" spans="1:15">
      <c r="A27" s="133"/>
      <c r="B27" s="13"/>
      <c r="C27" s="12"/>
      <c r="D27" s="104"/>
      <c r="E27" s="104"/>
      <c r="F27" s="12"/>
      <c r="G27" s="12"/>
      <c r="H27" s="12"/>
      <c r="I27" s="12"/>
      <c r="J27" s="12"/>
      <c r="K27" s="12"/>
      <c r="L27" s="12"/>
      <c r="M27" s="12"/>
      <c r="N27" s="12"/>
      <c r="O27" s="105"/>
    </row>
    <row r="28" spans="1:15">
      <c r="A28" s="133"/>
      <c r="B28" s="13"/>
      <c r="C28" s="12"/>
      <c r="D28" s="104"/>
      <c r="E28" s="104"/>
      <c r="F28" s="12"/>
      <c r="G28" s="12"/>
      <c r="H28" s="12"/>
      <c r="I28" s="12"/>
      <c r="J28" s="12"/>
      <c r="K28" s="12"/>
      <c r="L28" s="12"/>
      <c r="M28" s="12"/>
      <c r="N28" s="12"/>
      <c r="O28" s="105"/>
    </row>
    <row r="29" spans="1:15">
      <c r="A29" s="133"/>
      <c r="B29" s="13"/>
      <c r="C29" s="12"/>
      <c r="D29" s="104"/>
      <c r="E29" s="104"/>
      <c r="F29" s="12"/>
      <c r="G29" s="12"/>
      <c r="H29" s="12"/>
      <c r="I29" s="12"/>
      <c r="J29" s="12"/>
      <c r="K29" s="12"/>
      <c r="L29" s="12"/>
      <c r="M29" s="12"/>
      <c r="N29" s="12"/>
      <c r="O29" s="105"/>
    </row>
    <row r="30" spans="1:15">
      <c r="A30" s="133"/>
      <c r="B30" s="13"/>
      <c r="C30" s="12"/>
      <c r="D30" s="104"/>
      <c r="E30" s="104"/>
      <c r="F30" s="12"/>
      <c r="G30" s="12"/>
      <c r="H30" s="12"/>
      <c r="I30" s="12"/>
      <c r="J30" s="12"/>
      <c r="K30" s="12"/>
      <c r="L30" s="12"/>
      <c r="M30" s="12"/>
      <c r="N30" s="12"/>
      <c r="O30" s="105"/>
    </row>
    <row r="31" spans="1:15">
      <c r="A31" s="140"/>
      <c r="B31" s="141"/>
      <c r="C31" s="119"/>
      <c r="D31" s="142"/>
      <c r="E31" s="142"/>
      <c r="F31" s="119"/>
      <c r="G31" s="119"/>
      <c r="H31" s="119"/>
      <c r="I31" s="119"/>
      <c r="J31" s="119"/>
      <c r="K31" s="119"/>
      <c r="L31" s="119"/>
      <c r="M31" s="119"/>
      <c r="N31" s="119"/>
      <c r="O31" s="138"/>
    </row>
    <row r="32" spans="1:15" ht="18.75">
      <c r="A32" s="125" t="s">
        <v>624</v>
      </c>
      <c r="B32" s="126">
        <f>SUM(B27)</f>
        <v>0</v>
      </c>
      <c r="H32" s="12"/>
      <c r="I32" s="12"/>
      <c r="J32" s="99"/>
      <c r="K32" s="99"/>
      <c r="L32" s="12"/>
    </row>
    <row r="33" spans="1:15">
      <c r="A33" s="69"/>
      <c r="B33" s="101"/>
      <c r="H33" s="12"/>
      <c r="I33" s="12"/>
      <c r="J33" s="99"/>
      <c r="K33" s="99"/>
      <c r="L33" s="12"/>
    </row>
    <row r="34" spans="1:15">
      <c r="A34" s="128" t="s">
        <v>629</v>
      </c>
      <c r="B34" s="129"/>
      <c r="C34" s="130"/>
      <c r="D34" s="130"/>
      <c r="E34" s="130"/>
      <c r="F34" s="130"/>
      <c r="G34" s="130"/>
      <c r="H34" s="130"/>
      <c r="I34" s="130"/>
      <c r="J34" s="131"/>
      <c r="K34" s="131"/>
      <c r="L34" s="130"/>
      <c r="M34" s="130"/>
      <c r="N34" s="130"/>
      <c r="O34" s="132"/>
    </row>
    <row r="35" spans="1:15">
      <c r="A35" s="133" t="s">
        <v>21</v>
      </c>
      <c r="B35" s="13">
        <v>1</v>
      </c>
      <c r="C35" s="12"/>
      <c r="D35" s="264" t="s">
        <v>107</v>
      </c>
      <c r="E35" s="45"/>
      <c r="F35" s="110"/>
      <c r="G35" s="68"/>
      <c r="H35" s="68"/>
      <c r="I35" s="68"/>
      <c r="J35" s="116"/>
      <c r="K35" s="116"/>
      <c r="L35" s="68"/>
      <c r="M35" s="68"/>
      <c r="N35" s="68"/>
      <c r="O35" s="105"/>
    </row>
    <row r="36" spans="1:15">
      <c r="A36" s="133" t="s">
        <v>840</v>
      </c>
      <c r="B36" s="13"/>
      <c r="C36" s="12"/>
      <c r="D36" s="213" t="s">
        <v>513</v>
      </c>
      <c r="E36" s="263" t="s">
        <v>841</v>
      </c>
      <c r="F36" s="68"/>
      <c r="G36" s="68"/>
      <c r="H36" s="68"/>
      <c r="I36" s="68"/>
      <c r="J36" s="116"/>
      <c r="K36" s="116"/>
      <c r="L36" s="68"/>
      <c r="M36" s="68"/>
      <c r="N36" s="68"/>
      <c r="O36" s="105"/>
    </row>
    <row r="37" spans="1:15">
      <c r="A37" s="133"/>
      <c r="B37" s="13"/>
      <c r="C37" s="12"/>
      <c r="D37" s="45"/>
      <c r="E37" s="1150"/>
      <c r="F37" s="1150"/>
      <c r="G37" s="1151"/>
      <c r="H37" s="1151"/>
      <c r="I37" s="68"/>
      <c r="J37" s="116"/>
      <c r="K37" s="116"/>
      <c r="L37" s="68"/>
      <c r="M37" s="68"/>
      <c r="N37" s="68"/>
      <c r="O37" s="105"/>
    </row>
    <row r="38" spans="1:15">
      <c r="A38" s="133"/>
      <c r="B38" s="13"/>
      <c r="C38" s="12"/>
      <c r="D38" s="172"/>
      <c r="E38" s="1152"/>
      <c r="F38" s="1152"/>
      <c r="G38" s="1150"/>
      <c r="H38" s="1150"/>
      <c r="I38" s="1150"/>
      <c r="J38" s="1150"/>
      <c r="K38" s="1153"/>
      <c r="L38" s="1153"/>
      <c r="M38" s="1152"/>
      <c r="N38" s="1152"/>
      <c r="O38" s="105"/>
    </row>
    <row r="39" spans="1:15">
      <c r="A39" s="133"/>
      <c r="B39" s="13"/>
      <c r="C39" s="12"/>
      <c r="D39" s="117"/>
      <c r="E39" s="1154"/>
      <c r="F39" s="1154"/>
      <c r="G39" s="1154"/>
      <c r="H39" s="1154"/>
      <c r="I39" s="68"/>
      <c r="J39" s="116"/>
      <c r="K39" s="116"/>
      <c r="L39" s="68"/>
      <c r="M39" s="68"/>
      <c r="N39" s="68"/>
      <c r="O39" s="105"/>
    </row>
    <row r="40" spans="1:15">
      <c r="A40" s="133"/>
      <c r="B40" s="13"/>
      <c r="C40" s="12"/>
      <c r="D40" s="117"/>
      <c r="E40" s="121"/>
      <c r="F40" s="121"/>
      <c r="G40" s="121"/>
      <c r="H40" s="121"/>
      <c r="I40" s="68"/>
      <c r="J40" s="116"/>
      <c r="K40" s="116"/>
      <c r="L40" s="68"/>
      <c r="M40" s="68"/>
      <c r="N40" s="68"/>
      <c r="O40" s="105"/>
    </row>
    <row r="41" spans="1:15">
      <c r="A41" s="133"/>
      <c r="B41" s="13"/>
      <c r="C41" s="12"/>
      <c r="D41" s="117"/>
      <c r="E41" s="121"/>
      <c r="F41" s="121"/>
      <c r="G41" s="121"/>
      <c r="H41" s="121"/>
      <c r="I41" s="12"/>
      <c r="J41" s="134"/>
      <c r="K41" s="134"/>
      <c r="L41" s="12"/>
      <c r="M41" s="12"/>
      <c r="N41" s="12"/>
      <c r="O41" s="105"/>
    </row>
    <row r="42" spans="1:15">
      <c r="A42" s="140"/>
      <c r="B42" s="141"/>
      <c r="C42" s="119"/>
      <c r="D42" s="135"/>
      <c r="E42" s="136"/>
      <c r="F42" s="136"/>
      <c r="G42" s="136"/>
      <c r="H42" s="136"/>
      <c r="I42" s="119"/>
      <c r="J42" s="137"/>
      <c r="K42" s="137"/>
      <c r="L42" s="119"/>
      <c r="M42" s="119"/>
      <c r="N42" s="119"/>
      <c r="O42" s="138"/>
    </row>
    <row r="43" spans="1:15" ht="18.75">
      <c r="A43" s="125" t="s">
        <v>624</v>
      </c>
      <c r="B43" s="143">
        <f>SUM(B35:B39)</f>
        <v>1</v>
      </c>
      <c r="C43" s="12"/>
      <c r="D43" s="117"/>
      <c r="E43" s="121"/>
      <c r="F43" s="121"/>
      <c r="G43" s="121"/>
      <c r="H43" s="121"/>
      <c r="I43" s="12"/>
      <c r="J43" s="134"/>
      <c r="K43" s="134"/>
      <c r="L43" s="12"/>
      <c r="M43" s="12"/>
      <c r="N43" s="12"/>
      <c r="O43" s="12"/>
    </row>
    <row r="44" spans="1:15">
      <c r="A44" s="69"/>
      <c r="B44" s="101"/>
      <c r="D44" s="117"/>
      <c r="E44" s="121"/>
      <c r="F44" s="121"/>
      <c r="G44" s="121"/>
      <c r="H44" s="121"/>
      <c r="J44" s="47"/>
      <c r="K44" s="47"/>
    </row>
    <row r="45" spans="1:15">
      <c r="A45" s="128" t="s">
        <v>630</v>
      </c>
      <c r="B45" s="129"/>
      <c r="C45" s="130"/>
      <c r="D45" s="130"/>
      <c r="E45" s="130"/>
      <c r="F45" s="130"/>
      <c r="G45" s="130"/>
      <c r="H45" s="1155"/>
      <c r="I45" s="1155"/>
      <c r="J45" s="130"/>
      <c r="K45" s="130"/>
      <c r="L45" s="130"/>
      <c r="M45" s="153"/>
      <c r="N45" s="130"/>
      <c r="O45" s="132"/>
    </row>
    <row r="46" spans="1:15">
      <c r="A46" s="152" t="s">
        <v>41</v>
      </c>
      <c r="B46" s="13"/>
      <c r="C46" s="12"/>
      <c r="D46" s="569" t="s">
        <v>1363</v>
      </c>
      <c r="E46" s="462" t="s">
        <v>1513</v>
      </c>
      <c r="F46" s="12"/>
      <c r="G46" s="12"/>
      <c r="H46" s="43"/>
      <c r="I46" s="43"/>
      <c r="J46" s="12"/>
      <c r="K46" s="12"/>
      <c r="L46" s="12"/>
      <c r="M46" s="110"/>
      <c r="N46" s="12"/>
      <c r="O46" s="105"/>
    </row>
    <row r="47" spans="1:15">
      <c r="A47" s="152"/>
      <c r="B47" s="13"/>
      <c r="C47" s="12"/>
      <c r="D47" s="12"/>
      <c r="E47" s="12"/>
      <c r="F47" s="12"/>
      <c r="G47" s="12"/>
      <c r="H47" s="43"/>
      <c r="I47" s="43"/>
      <c r="J47" s="12"/>
      <c r="K47" s="12"/>
      <c r="L47" s="12"/>
      <c r="M47" s="110"/>
      <c r="N47" s="12"/>
      <c r="O47" s="105"/>
    </row>
    <row r="48" spans="1:15">
      <c r="A48" s="152"/>
      <c r="B48" s="13"/>
      <c r="C48" s="12"/>
      <c r="D48" s="12"/>
      <c r="E48" s="12"/>
      <c r="F48" s="12"/>
      <c r="G48" s="12"/>
      <c r="H48" s="43"/>
      <c r="I48" s="43"/>
      <c r="J48" s="12"/>
      <c r="K48" s="12"/>
      <c r="L48" s="12"/>
      <c r="M48" s="110"/>
      <c r="N48" s="12"/>
      <c r="O48" s="105"/>
    </row>
    <row r="49" spans="1:16">
      <c r="A49" s="146"/>
      <c r="B49" s="141"/>
      <c r="C49" s="119"/>
      <c r="D49" s="119"/>
      <c r="E49" s="119"/>
      <c r="F49" s="119"/>
      <c r="G49" s="119"/>
      <c r="H49" s="154"/>
      <c r="I49" s="154"/>
      <c r="J49" s="155"/>
      <c r="K49" s="155"/>
      <c r="L49" s="156"/>
      <c r="M49" s="156"/>
      <c r="N49" s="119"/>
      <c r="O49" s="138"/>
    </row>
    <row r="50" spans="1:16">
      <c r="A50" s="125" t="s">
        <v>624</v>
      </c>
      <c r="B50" s="101">
        <f>SUM(B46:B49)</f>
        <v>0</v>
      </c>
      <c r="H50" s="43"/>
      <c r="I50" s="43"/>
      <c r="J50" s="100"/>
      <c r="K50" s="100"/>
      <c r="L50" s="110"/>
      <c r="M50" s="110"/>
    </row>
    <row r="51" spans="1:16">
      <c r="A51" s="69"/>
      <c r="B51" s="101"/>
      <c r="H51" s="43"/>
      <c r="I51" s="43"/>
      <c r="J51" s="100"/>
      <c r="K51" s="100"/>
      <c r="L51" s="110"/>
      <c r="M51" s="110"/>
    </row>
    <row r="52" spans="1:16">
      <c r="A52" s="128" t="s">
        <v>631</v>
      </c>
      <c r="B52" s="129"/>
      <c r="C52" s="130"/>
      <c r="D52" s="130"/>
      <c r="E52" s="130"/>
      <c r="F52" s="130"/>
      <c r="G52" s="130"/>
      <c r="H52" s="130"/>
      <c r="I52" s="130"/>
      <c r="J52" s="139"/>
      <c r="K52" s="139"/>
      <c r="L52" s="130"/>
      <c r="M52" s="130"/>
      <c r="N52" s="130"/>
      <c r="O52" s="132"/>
    </row>
    <row r="53" spans="1:16">
      <c r="A53" s="152"/>
      <c r="B53" s="13"/>
      <c r="C53" s="12"/>
      <c r="D53" s="12"/>
      <c r="E53" s="12"/>
      <c r="F53" s="12"/>
      <c r="G53" s="12"/>
      <c r="H53" s="12"/>
      <c r="I53" s="12"/>
      <c r="J53" s="134"/>
      <c r="K53" s="134"/>
      <c r="L53" s="12"/>
      <c r="M53" s="12"/>
      <c r="N53" s="12"/>
      <c r="O53" s="105"/>
    </row>
    <row r="54" spans="1:16">
      <c r="A54" s="152"/>
      <c r="B54" s="13"/>
      <c r="C54" s="12"/>
      <c r="D54" s="12"/>
      <c r="E54" s="12"/>
      <c r="F54" s="12"/>
      <c r="G54" s="12"/>
      <c r="H54" s="12"/>
      <c r="I54" s="12"/>
      <c r="J54" s="134"/>
      <c r="K54" s="134"/>
      <c r="L54" s="12"/>
      <c r="M54" s="12"/>
      <c r="N54" s="12"/>
      <c r="O54" s="105"/>
    </row>
    <row r="55" spans="1:16">
      <c r="A55" s="152"/>
      <c r="B55" s="13"/>
      <c r="C55" s="12"/>
      <c r="D55" s="12"/>
      <c r="E55" s="12"/>
      <c r="F55" s="12"/>
      <c r="G55" s="12"/>
      <c r="H55" s="12"/>
      <c r="I55" s="12"/>
      <c r="J55" s="134"/>
      <c r="K55" s="134"/>
      <c r="L55" s="12"/>
      <c r="M55" s="12"/>
      <c r="N55" s="12"/>
      <c r="O55" s="105"/>
    </row>
    <row r="56" spans="1:16">
      <c r="A56" s="146"/>
      <c r="B56" s="141"/>
      <c r="C56" s="119"/>
      <c r="D56" s="119"/>
      <c r="E56" s="119"/>
      <c r="F56" s="119"/>
      <c r="G56" s="119"/>
      <c r="H56" s="119"/>
      <c r="I56" s="119"/>
      <c r="J56" s="137"/>
      <c r="K56" s="137"/>
      <c r="L56" s="119"/>
      <c r="M56" s="119"/>
      <c r="N56" s="119"/>
      <c r="O56" s="138"/>
    </row>
    <row r="57" spans="1:16">
      <c r="A57" s="125" t="s">
        <v>624</v>
      </c>
      <c r="B57" s="101">
        <f>SUM(B53:B56)</f>
        <v>0</v>
      </c>
      <c r="J57" s="47"/>
      <c r="K57" s="47"/>
    </row>
    <row r="58" spans="1:16">
      <c r="A58" s="69"/>
      <c r="B58" s="101"/>
      <c r="J58" s="47"/>
      <c r="K58" s="47"/>
    </row>
    <row r="59" spans="1:16">
      <c r="A59" s="128" t="s">
        <v>632</v>
      </c>
      <c r="B59" s="129"/>
      <c r="C59" s="130"/>
      <c r="D59" s="130"/>
      <c r="E59" s="130"/>
      <c r="F59" s="130"/>
      <c r="G59" s="130"/>
      <c r="H59" s="130"/>
      <c r="I59" s="157"/>
      <c r="J59" s="157"/>
      <c r="K59" s="157"/>
      <c r="L59" s="157"/>
      <c r="M59" s="158"/>
      <c r="N59" s="157"/>
      <c r="O59" s="159"/>
      <c r="P59" s="68"/>
    </row>
    <row r="60" spans="1:16">
      <c r="A60" s="152"/>
      <c r="B60" s="13"/>
      <c r="C60" s="12"/>
      <c r="D60" s="12"/>
      <c r="E60" s="12"/>
      <c r="F60" s="12"/>
      <c r="G60" s="12"/>
      <c r="H60" s="12"/>
      <c r="I60" s="68"/>
      <c r="J60" s="68"/>
      <c r="K60" s="68"/>
      <c r="L60" s="68"/>
      <c r="M60" s="112"/>
      <c r="N60" s="68"/>
      <c r="O60" s="160"/>
      <c r="P60" s="68"/>
    </row>
    <row r="61" spans="1:16">
      <c r="A61" s="152"/>
      <c r="B61" s="13"/>
      <c r="C61" s="12"/>
      <c r="D61" s="12"/>
      <c r="E61" s="12"/>
      <c r="F61" s="12"/>
      <c r="G61" s="12"/>
      <c r="H61" s="12"/>
      <c r="I61" s="68"/>
      <c r="J61" s="68"/>
      <c r="K61" s="68"/>
      <c r="L61" s="68"/>
      <c r="M61" s="112"/>
      <c r="N61" s="68"/>
      <c r="O61" s="160"/>
      <c r="P61" s="68"/>
    </row>
    <row r="62" spans="1:16">
      <c r="A62" s="146"/>
      <c r="B62" s="141"/>
      <c r="C62" s="119"/>
      <c r="D62" s="119"/>
      <c r="E62" s="119"/>
      <c r="F62" s="119"/>
      <c r="G62" s="119"/>
      <c r="H62" s="119"/>
      <c r="I62" s="124"/>
      <c r="J62" s="124"/>
      <c r="K62" s="124"/>
      <c r="L62" s="124"/>
      <c r="M62" s="161"/>
      <c r="N62" s="124"/>
      <c r="O62" s="162"/>
      <c r="P62" s="68"/>
    </row>
    <row r="63" spans="1:16">
      <c r="A63" s="125" t="s">
        <v>624</v>
      </c>
      <c r="B63" s="101">
        <f>SUM(B60:B62)</f>
        <v>0</v>
      </c>
      <c r="I63" s="68"/>
      <c r="J63" s="68"/>
      <c r="K63" s="68"/>
      <c r="L63" s="68"/>
      <c r="M63" s="112"/>
      <c r="N63" s="68"/>
      <c r="O63" s="114"/>
      <c r="P63" s="68"/>
    </row>
    <row r="64" spans="1:16">
      <c r="A64" s="69"/>
      <c r="B64" s="101"/>
      <c r="H64" s="12"/>
      <c r="I64" s="68"/>
      <c r="J64" s="112"/>
      <c r="K64" s="112"/>
      <c r="L64" s="113"/>
      <c r="M64" s="112"/>
      <c r="N64" s="114"/>
      <c r="O64" s="114"/>
      <c r="P64" s="68"/>
    </row>
    <row r="65" spans="1:21">
      <c r="A65" s="128" t="s">
        <v>633</v>
      </c>
      <c r="B65" s="129"/>
      <c r="C65" s="130"/>
      <c r="D65" s="130"/>
      <c r="E65" s="130"/>
      <c r="F65" s="130"/>
      <c r="G65" s="130"/>
      <c r="H65" s="130"/>
      <c r="I65" s="157"/>
      <c r="J65" s="163"/>
      <c r="K65" s="163"/>
      <c r="L65" s="157"/>
      <c r="M65" s="157"/>
      <c r="N65" s="157"/>
      <c r="O65" s="164"/>
      <c r="P65" s="68"/>
    </row>
    <row r="66" spans="1:21">
      <c r="A66" s="152" t="s">
        <v>1214</v>
      </c>
      <c r="B66" s="13"/>
      <c r="C66" s="12"/>
      <c r="L66" s="68"/>
      <c r="M66" s="68"/>
      <c r="N66" s="68"/>
      <c r="O66" s="165"/>
      <c r="P66" s="68"/>
    </row>
    <row r="67" spans="1:21">
      <c r="A67" s="152"/>
      <c r="B67" s="13"/>
      <c r="C67" s="12"/>
      <c r="D67" s="12"/>
      <c r="E67" s="12"/>
      <c r="F67" s="12"/>
      <c r="G67" s="12"/>
      <c r="H67" s="12"/>
      <c r="I67" s="68"/>
      <c r="J67" s="116"/>
      <c r="K67" s="116"/>
      <c r="L67" s="68"/>
      <c r="M67" s="68"/>
      <c r="N67" s="68"/>
      <c r="O67" s="165"/>
      <c r="P67" s="68"/>
    </row>
    <row r="68" spans="1:21">
      <c r="A68" s="152"/>
      <c r="B68" s="13"/>
      <c r="C68" s="12"/>
      <c r="D68" s="12"/>
      <c r="E68" s="12"/>
      <c r="F68" s="12"/>
      <c r="G68" s="12"/>
      <c r="H68" s="12"/>
      <c r="I68" s="68"/>
      <c r="J68" s="116"/>
      <c r="K68" s="116"/>
      <c r="L68" s="68"/>
      <c r="M68" s="68"/>
      <c r="N68" s="68"/>
      <c r="O68" s="165"/>
      <c r="P68" s="68"/>
    </row>
    <row r="69" spans="1:21">
      <c r="A69" s="146"/>
      <c r="B69" s="141"/>
      <c r="C69" s="119"/>
      <c r="D69" s="119"/>
      <c r="E69" s="119"/>
      <c r="F69" s="119"/>
      <c r="G69" s="119"/>
      <c r="H69" s="119"/>
      <c r="I69" s="124"/>
      <c r="J69" s="166"/>
      <c r="K69" s="166"/>
      <c r="L69" s="124"/>
      <c r="M69" s="124"/>
      <c r="N69" s="124"/>
      <c r="O69" s="167"/>
      <c r="P69" s="68"/>
    </row>
    <row r="70" spans="1:21">
      <c r="A70" s="125" t="s">
        <v>624</v>
      </c>
      <c r="B70" s="101">
        <f>SUM(B66:B69)</f>
        <v>0</v>
      </c>
      <c r="I70" s="68"/>
      <c r="J70" s="116"/>
      <c r="K70" s="116"/>
      <c r="L70" s="68"/>
      <c r="M70" s="68"/>
      <c r="N70" s="68"/>
      <c r="O70" s="68"/>
      <c r="P70" s="68"/>
    </row>
    <row r="71" spans="1:21">
      <c r="A71" s="69"/>
      <c r="B71" s="101"/>
      <c r="J71" s="47"/>
      <c r="K71" s="47"/>
    </row>
    <row r="72" spans="1:21">
      <c r="A72" s="128" t="s">
        <v>634</v>
      </c>
      <c r="B72" s="129"/>
      <c r="C72" s="130"/>
      <c r="D72" s="130"/>
      <c r="E72" s="130"/>
      <c r="F72" s="130"/>
      <c r="G72" s="130"/>
      <c r="H72" s="157"/>
      <c r="I72" s="157"/>
      <c r="J72" s="157"/>
      <c r="K72" s="157"/>
      <c r="L72" s="157"/>
      <c r="M72" s="157"/>
      <c r="N72" s="157"/>
      <c r="O72" s="164"/>
      <c r="P72" s="68"/>
      <c r="Q72" s="68"/>
      <c r="R72" s="68"/>
      <c r="S72" s="68"/>
      <c r="T72" s="68"/>
      <c r="U72" s="68"/>
    </row>
    <row r="73" spans="1:21">
      <c r="A73" s="152" t="s">
        <v>280</v>
      </c>
      <c r="B73" s="13">
        <v>1</v>
      </c>
      <c r="C73" s="12"/>
      <c r="D73" s="445" t="s">
        <v>1536</v>
      </c>
      <c r="E73" s="12"/>
      <c r="F73" s="12"/>
      <c r="G73" s="12"/>
      <c r="H73" s="68"/>
      <c r="I73" s="68"/>
      <c r="J73" s="68"/>
      <c r="K73" s="68"/>
      <c r="L73" s="68"/>
      <c r="M73" s="68"/>
      <c r="N73" s="68"/>
      <c r="O73" s="165"/>
      <c r="P73" s="68"/>
      <c r="Q73" s="68"/>
      <c r="R73" s="68"/>
      <c r="S73" s="68"/>
      <c r="T73" s="68"/>
      <c r="U73" s="68"/>
    </row>
    <row r="74" spans="1:21">
      <c r="A74" s="152"/>
      <c r="B74" s="13"/>
      <c r="C74" s="12"/>
      <c r="D74" s="12"/>
      <c r="E74" s="12"/>
      <c r="F74" s="12"/>
      <c r="G74" s="12"/>
      <c r="H74" s="68"/>
      <c r="I74" s="68"/>
      <c r="J74" s="68"/>
      <c r="K74" s="68"/>
      <c r="L74" s="68"/>
      <c r="M74" s="68"/>
      <c r="N74" s="68"/>
      <c r="O74" s="165"/>
      <c r="P74" s="68"/>
      <c r="Q74" s="68"/>
      <c r="R74" s="68"/>
      <c r="S74" s="68"/>
      <c r="T74" s="68"/>
      <c r="U74" s="68"/>
    </row>
    <row r="75" spans="1:21">
      <c r="A75" s="152"/>
      <c r="B75" s="13"/>
      <c r="C75" s="12"/>
      <c r="D75" s="12"/>
      <c r="E75" s="12"/>
      <c r="F75" s="12"/>
      <c r="G75" s="12"/>
      <c r="H75" s="68"/>
      <c r="I75" s="68"/>
      <c r="J75" s="68"/>
      <c r="K75" s="68"/>
      <c r="L75" s="68"/>
      <c r="M75" s="68"/>
      <c r="N75" s="68"/>
      <c r="O75" s="165"/>
      <c r="P75" s="68"/>
      <c r="Q75" s="68"/>
      <c r="R75" s="68"/>
      <c r="S75" s="68"/>
      <c r="T75" s="68"/>
      <c r="U75" s="68"/>
    </row>
    <row r="76" spans="1:21">
      <c r="A76" s="146"/>
      <c r="B76" s="141"/>
      <c r="C76" s="119"/>
      <c r="D76" s="119"/>
      <c r="E76" s="119"/>
      <c r="F76" s="119"/>
      <c r="G76" s="119"/>
      <c r="H76" s="124"/>
      <c r="I76" s="124"/>
      <c r="J76" s="124"/>
      <c r="K76" s="124"/>
      <c r="L76" s="124"/>
      <c r="M76" s="124"/>
      <c r="N76" s="124"/>
      <c r="O76" s="167"/>
      <c r="P76" s="68"/>
      <c r="Q76" s="68"/>
      <c r="R76" s="68"/>
      <c r="S76" s="68"/>
      <c r="T76" s="68"/>
      <c r="U76" s="68"/>
    </row>
    <row r="77" spans="1:21">
      <c r="A77" s="125" t="s">
        <v>624</v>
      </c>
      <c r="B77" s="101">
        <f>SUM(B73:B76)</f>
        <v>1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>
      <c r="A78" s="69"/>
      <c r="B78" s="101"/>
      <c r="H78" s="68"/>
      <c r="I78" s="68"/>
      <c r="J78" s="113"/>
      <c r="K78" s="113"/>
      <c r="L78" s="107"/>
      <c r="M78" s="107"/>
      <c r="N78" s="117"/>
      <c r="O78" s="117"/>
      <c r="P78" s="113"/>
      <c r="Q78" s="113"/>
      <c r="R78" s="118"/>
      <c r="S78" s="118"/>
      <c r="T78" s="107"/>
      <c r="U78" s="107"/>
    </row>
    <row r="79" spans="1:21">
      <c r="A79" s="128" t="s">
        <v>635</v>
      </c>
      <c r="B79" s="129"/>
      <c r="C79" s="130"/>
      <c r="D79" s="130"/>
      <c r="E79" s="130"/>
      <c r="F79" s="130"/>
      <c r="G79" s="130"/>
      <c r="H79" s="157"/>
      <c r="I79" s="157"/>
      <c r="J79" s="163"/>
      <c r="K79" s="163"/>
      <c r="L79" s="157"/>
      <c r="M79" s="157"/>
      <c r="N79" s="157"/>
      <c r="O79" s="164"/>
      <c r="P79" s="68"/>
      <c r="Q79" s="68"/>
      <c r="R79" s="68"/>
      <c r="S79" s="68"/>
      <c r="T79" s="68"/>
      <c r="U79" s="68"/>
    </row>
    <row r="80" spans="1:21">
      <c r="A80" s="168"/>
      <c r="B80" s="12"/>
      <c r="C80" s="12"/>
      <c r="D80" s="12"/>
      <c r="E80" s="12"/>
      <c r="F80" s="12"/>
      <c r="G80" s="12"/>
      <c r="H80" s="68"/>
      <c r="I80" s="68"/>
      <c r="J80" s="1156"/>
      <c r="K80" s="1156"/>
      <c r="L80" s="68"/>
      <c r="M80" s="68"/>
      <c r="N80" s="68"/>
      <c r="O80" s="169"/>
      <c r="P80" s="68"/>
    </row>
    <row r="81" spans="1:16">
      <c r="A81" s="168"/>
      <c r="B81" s="12"/>
      <c r="C81" s="12"/>
      <c r="D81" s="12"/>
      <c r="E81" s="12"/>
      <c r="F81" s="12"/>
      <c r="G81" s="12"/>
      <c r="H81" s="68"/>
      <c r="I81" s="68"/>
      <c r="J81" s="68"/>
      <c r="K81" s="68"/>
      <c r="L81" s="68"/>
      <c r="M81" s="68"/>
      <c r="N81" s="68"/>
      <c r="O81" s="165"/>
      <c r="P81" s="68"/>
    </row>
    <row r="82" spans="1:16">
      <c r="A82" s="168"/>
      <c r="B82" s="12"/>
      <c r="C82" s="12"/>
      <c r="D82" s="12"/>
      <c r="E82" s="12"/>
      <c r="F82" s="12"/>
      <c r="G82" s="12"/>
      <c r="H82" s="68"/>
      <c r="I82" s="68"/>
      <c r="J82" s="68"/>
      <c r="K82" s="68"/>
      <c r="L82" s="68"/>
      <c r="M82" s="68"/>
      <c r="N82" s="68"/>
      <c r="O82" s="165"/>
      <c r="P82" s="68"/>
    </row>
    <row r="83" spans="1:16">
      <c r="A83" s="170"/>
      <c r="B83" s="119"/>
      <c r="C83" s="119"/>
      <c r="D83" s="119"/>
      <c r="E83" s="119"/>
      <c r="F83" s="119"/>
      <c r="G83" s="119"/>
      <c r="H83" s="124"/>
      <c r="I83" s="124"/>
      <c r="J83" s="124"/>
      <c r="K83" s="124"/>
      <c r="L83" s="124"/>
      <c r="M83" s="124"/>
      <c r="N83" s="124"/>
      <c r="O83" s="167"/>
      <c r="P83" s="68"/>
    </row>
    <row r="84" spans="1:16">
      <c r="A84" s="125" t="s">
        <v>624</v>
      </c>
      <c r="B84" s="101">
        <f>SUM(B80:B83)</f>
        <v>0</v>
      </c>
    </row>
    <row r="86" spans="1:16">
      <c r="N86" s="111"/>
    </row>
    <row r="87" spans="1:16">
      <c r="B87" s="30">
        <f>(B8+B16+B24+B32+B43+B50+B57+B63+B70+B77+B84)</f>
        <v>3</v>
      </c>
    </row>
    <row r="90" spans="1:16">
      <c r="B90" s="54"/>
      <c r="C90" s="30" t="s">
        <v>543</v>
      </c>
    </row>
    <row r="91" spans="1:16">
      <c r="B91" s="11"/>
      <c r="C91" s="30" t="s">
        <v>544</v>
      </c>
    </row>
  </sheetData>
  <mergeCells count="15">
    <mergeCell ref="J80:K80"/>
    <mergeCell ref="I38:J38"/>
    <mergeCell ref="K38:L38"/>
    <mergeCell ref="M38:N38"/>
    <mergeCell ref="E39:F39"/>
    <mergeCell ref="G39:H39"/>
    <mergeCell ref="H45:I45"/>
    <mergeCell ref="A1:C1"/>
    <mergeCell ref="E20:F20"/>
    <mergeCell ref="E37:F37"/>
    <mergeCell ref="G37:H37"/>
    <mergeCell ref="E38:F38"/>
    <mergeCell ref="G38:H38"/>
    <mergeCell ref="D19:E19"/>
    <mergeCell ref="G19:H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U92"/>
  <sheetViews>
    <sheetView topLeftCell="A19" zoomScale="80" zoomScaleNormal="80" workbookViewId="0">
      <selection activeCell="B33" sqref="B33"/>
    </sheetView>
  </sheetViews>
  <sheetFormatPr defaultColWidth="9.140625" defaultRowHeight="15"/>
  <cols>
    <col min="1" max="1" width="40.7109375" style="30" customWidth="1"/>
    <col min="2" max="2" width="7.7109375" style="30" customWidth="1"/>
    <col min="3" max="3" width="4.28515625" style="30" customWidth="1"/>
    <col min="4" max="4" width="18.42578125" style="30" customWidth="1"/>
    <col min="5" max="5" width="9.140625" style="30"/>
    <col min="6" max="6" width="10.5703125" style="30" customWidth="1"/>
    <col min="7" max="7" width="9.140625" style="30"/>
    <col min="8" max="8" width="10.7109375" style="30" customWidth="1"/>
    <col min="9" max="16384" width="9.140625" style="30"/>
  </cols>
  <sheetData>
    <row r="1" spans="1:15" ht="23.25">
      <c r="A1" s="1215" t="s">
        <v>646</v>
      </c>
      <c r="B1" s="1216"/>
      <c r="C1" s="1216"/>
      <c r="D1" s="1216"/>
      <c r="E1" s="1216"/>
      <c r="F1" s="1216"/>
      <c r="G1" s="1216"/>
      <c r="H1" s="1216"/>
      <c r="I1" s="1216"/>
      <c r="J1" s="1216"/>
      <c r="K1" s="1216"/>
      <c r="L1" s="1216"/>
      <c r="M1" s="1216"/>
      <c r="N1" s="1216"/>
      <c r="O1" s="1217"/>
    </row>
    <row r="2" spans="1:15" ht="15.75" thickBot="1"/>
    <row r="3" spans="1:15" ht="15.75" thickBot="1">
      <c r="A3" s="180" t="s">
        <v>626</v>
      </c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2"/>
    </row>
    <row r="4" spans="1:15">
      <c r="A4" s="152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05"/>
    </row>
    <row r="5" spans="1:15">
      <c r="A5" s="15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05"/>
    </row>
    <row r="6" spans="1:15">
      <c r="A6" s="152"/>
      <c r="B6" s="13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05"/>
    </row>
    <row r="7" spans="1:15">
      <c r="A7" s="146"/>
      <c r="B7" s="141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38"/>
    </row>
    <row r="8" spans="1:15">
      <c r="A8" s="125" t="s">
        <v>624</v>
      </c>
      <c r="B8" s="101">
        <f>SUM(B4:B7)</f>
        <v>0</v>
      </c>
    </row>
    <row r="9" spans="1:15" ht="15.75" thickBot="1">
      <c r="A9" s="69"/>
      <c r="B9" s="101"/>
    </row>
    <row r="10" spans="1:15" ht="15.75" thickBot="1">
      <c r="A10" s="180" t="s">
        <v>627</v>
      </c>
      <c r="B10" s="129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2"/>
    </row>
    <row r="11" spans="1:15">
      <c r="A11" s="147"/>
      <c r="B11" s="98"/>
      <c r="C11" s="68"/>
      <c r="D11" s="98"/>
      <c r="E11" s="98"/>
      <c r="F11" s="12"/>
      <c r="G11" s="12"/>
      <c r="H11" s="12"/>
      <c r="I11" s="12"/>
      <c r="J11" s="12"/>
      <c r="K11" s="12"/>
      <c r="L11" s="12"/>
      <c r="M11" s="12"/>
      <c r="N11" s="12"/>
      <c r="O11" s="105"/>
    </row>
    <row r="12" spans="1:15">
      <c r="A12" s="133"/>
      <c r="B12" s="13"/>
      <c r="C12" s="12"/>
      <c r="D12" s="98"/>
      <c r="E12" s="98"/>
      <c r="F12" s="12"/>
      <c r="G12" s="12"/>
      <c r="H12" s="12"/>
      <c r="I12" s="12"/>
      <c r="J12" s="12"/>
      <c r="K12" s="12"/>
      <c r="L12" s="12"/>
      <c r="M12" s="12"/>
      <c r="N12" s="12"/>
      <c r="O12" s="105"/>
    </row>
    <row r="13" spans="1:15">
      <c r="A13" s="133"/>
      <c r="B13" s="13"/>
      <c r="C13" s="12"/>
      <c r="D13" s="98"/>
      <c r="E13" s="98"/>
      <c r="F13" s="12"/>
      <c r="G13" s="12"/>
      <c r="H13" s="12"/>
      <c r="I13" s="12"/>
      <c r="J13" s="12"/>
      <c r="K13" s="12"/>
      <c r="L13" s="12"/>
      <c r="M13" s="12"/>
      <c r="N13" s="12"/>
      <c r="O13" s="105"/>
    </row>
    <row r="14" spans="1:15">
      <c r="A14" s="133"/>
      <c r="B14" s="13"/>
      <c r="C14" s="12"/>
      <c r="D14" s="98"/>
      <c r="E14" s="98"/>
      <c r="F14" s="12"/>
      <c r="G14" s="12"/>
      <c r="H14" s="12"/>
      <c r="I14" s="12"/>
      <c r="J14" s="12"/>
      <c r="K14" s="12"/>
      <c r="L14" s="12"/>
      <c r="M14" s="12"/>
      <c r="N14" s="12"/>
      <c r="O14" s="105"/>
    </row>
    <row r="15" spans="1:15">
      <c r="A15" s="140"/>
      <c r="B15" s="141"/>
      <c r="C15" s="119"/>
      <c r="D15" s="145"/>
      <c r="E15" s="145"/>
      <c r="F15" s="119"/>
      <c r="G15" s="119"/>
      <c r="H15" s="119"/>
      <c r="I15" s="119"/>
      <c r="J15" s="119"/>
      <c r="K15" s="119"/>
      <c r="L15" s="119"/>
      <c r="M15" s="119"/>
      <c r="N15" s="119"/>
      <c r="O15" s="138"/>
    </row>
    <row r="16" spans="1:15" ht="18.75">
      <c r="A16" s="125" t="s">
        <v>624</v>
      </c>
      <c r="B16" s="126">
        <f>SUM(B11)</f>
        <v>0</v>
      </c>
      <c r="D16" s="98"/>
      <c r="E16" s="98"/>
      <c r="H16" s="12"/>
      <c r="I16" s="12"/>
      <c r="J16" s="99"/>
      <c r="K16" s="99"/>
      <c r="L16" s="12"/>
    </row>
    <row r="17" spans="1:15" ht="15.75" thickBot="1">
      <c r="A17" s="69"/>
      <c r="B17" s="101"/>
      <c r="D17" s="98"/>
      <c r="E17" s="98"/>
      <c r="H17" s="12"/>
      <c r="I17" s="12"/>
      <c r="J17" s="99"/>
      <c r="K17" s="99"/>
      <c r="L17" s="12"/>
    </row>
    <row r="18" spans="1:15" ht="15.75" thickBot="1">
      <c r="A18" s="180" t="s">
        <v>628</v>
      </c>
      <c r="B18" s="129"/>
      <c r="C18" s="130"/>
      <c r="D18" s="144"/>
      <c r="E18" s="144"/>
      <c r="F18" s="130"/>
      <c r="G18" s="130"/>
      <c r="H18" s="130"/>
      <c r="I18" s="130"/>
      <c r="J18" s="131"/>
      <c r="K18" s="131"/>
      <c r="L18" s="130"/>
      <c r="M18" s="130"/>
      <c r="N18" s="130"/>
      <c r="O18" s="132"/>
    </row>
    <row r="19" spans="1:15">
      <c r="A19" s="123" t="s">
        <v>160</v>
      </c>
      <c r="B19" s="13">
        <v>2</v>
      </c>
      <c r="C19" s="12"/>
      <c r="D19" s="252" t="s">
        <v>307</v>
      </c>
      <c r="E19" s="1018" t="s">
        <v>561</v>
      </c>
      <c r="F19" s="1018"/>
      <c r="G19" s="68"/>
      <c r="H19" s="12"/>
      <c r="I19" s="12"/>
      <c r="J19" s="134"/>
      <c r="K19" s="134"/>
      <c r="L19" s="12"/>
      <c r="M19" s="12"/>
      <c r="N19" s="12"/>
      <c r="O19" s="105"/>
    </row>
    <row r="20" spans="1:15">
      <c r="A20" s="133"/>
      <c r="B20" s="13"/>
      <c r="C20" s="12"/>
      <c r="D20" s="107"/>
      <c r="E20" s="1211"/>
      <c r="F20" s="1211"/>
      <c r="G20" s="68"/>
      <c r="H20" s="12"/>
      <c r="I20" s="12"/>
      <c r="J20" s="134"/>
      <c r="K20" s="134"/>
      <c r="L20" s="12"/>
      <c r="M20" s="12"/>
      <c r="N20" s="12"/>
      <c r="O20" s="105"/>
    </row>
    <row r="21" spans="1:15">
      <c r="A21" s="148"/>
      <c r="B21" s="98"/>
      <c r="C21" s="68"/>
      <c r="D21" s="107"/>
      <c r="E21" s="111"/>
      <c r="F21" s="111"/>
      <c r="G21" s="68"/>
      <c r="H21" s="68"/>
      <c r="I21" s="12"/>
      <c r="J21" s="134"/>
      <c r="K21" s="134"/>
      <c r="L21" s="12"/>
      <c r="M21" s="12"/>
      <c r="N21" s="12"/>
      <c r="O21" s="105"/>
    </row>
    <row r="22" spans="1:15">
      <c r="A22" s="148"/>
      <c r="B22" s="98"/>
      <c r="C22" s="68"/>
      <c r="D22" s="107"/>
      <c r="E22" s="111"/>
      <c r="F22" s="111"/>
      <c r="G22" s="68"/>
      <c r="H22" s="68"/>
      <c r="I22" s="12"/>
      <c r="J22" s="134"/>
      <c r="K22" s="134"/>
      <c r="L22" s="12"/>
      <c r="M22" s="12"/>
      <c r="N22" s="12"/>
      <c r="O22" s="105"/>
    </row>
    <row r="23" spans="1:15">
      <c r="A23" s="149"/>
      <c r="B23" s="145"/>
      <c r="C23" s="124"/>
      <c r="D23" s="150"/>
      <c r="E23" s="151"/>
      <c r="F23" s="151"/>
      <c r="G23" s="124"/>
      <c r="H23" s="124"/>
      <c r="I23" s="119"/>
      <c r="J23" s="137"/>
      <c r="K23" s="137"/>
      <c r="L23" s="119"/>
      <c r="M23" s="119"/>
      <c r="N23" s="119"/>
      <c r="O23" s="138"/>
    </row>
    <row r="24" spans="1:15" ht="18.75">
      <c r="A24" s="125" t="s">
        <v>624</v>
      </c>
      <c r="B24" s="126">
        <f>SUM(B19:B20)</f>
        <v>2</v>
      </c>
      <c r="J24" s="47"/>
      <c r="K24" s="47"/>
    </row>
    <row r="25" spans="1:15" s="64" customFormat="1" ht="19.5" thickBot="1">
      <c r="A25" s="69"/>
      <c r="B25" s="127"/>
      <c r="J25" s="115"/>
      <c r="K25" s="115"/>
    </row>
    <row r="26" spans="1:15" ht="15.75" thickBot="1">
      <c r="A26" s="180" t="s">
        <v>636</v>
      </c>
      <c r="B26" s="129"/>
      <c r="C26" s="130"/>
      <c r="D26" s="130"/>
      <c r="E26" s="130"/>
      <c r="F26" s="130"/>
      <c r="G26" s="130"/>
      <c r="H26" s="130"/>
      <c r="I26" s="130"/>
      <c r="J26" s="139"/>
      <c r="K26" s="139"/>
      <c r="L26" s="130"/>
      <c r="M26" s="130"/>
      <c r="N26" s="130"/>
      <c r="O26" s="132"/>
    </row>
    <row r="27" spans="1:15">
      <c r="A27" s="123" t="s">
        <v>579</v>
      </c>
      <c r="B27" s="13">
        <v>1</v>
      </c>
      <c r="C27" s="12"/>
      <c r="D27" s="96" t="s">
        <v>648</v>
      </c>
      <c r="E27" s="14"/>
      <c r="F27" s="12"/>
      <c r="G27" s="12"/>
      <c r="H27" s="12"/>
      <c r="I27" s="12"/>
      <c r="J27" s="12"/>
      <c r="K27" s="12"/>
      <c r="L27" s="12"/>
      <c r="M27" s="12"/>
      <c r="N27" s="12"/>
      <c r="O27" s="105"/>
    </row>
    <row r="28" spans="1:15">
      <c r="A28" s="133" t="s">
        <v>1626</v>
      </c>
      <c r="B28" s="13">
        <v>1</v>
      </c>
      <c r="C28" s="12"/>
      <c r="D28" s="443" t="s">
        <v>1122</v>
      </c>
      <c r="E28" s="104"/>
      <c r="F28" s="12"/>
      <c r="G28" s="12"/>
      <c r="H28" s="12"/>
      <c r="I28" s="12"/>
      <c r="J28" s="12"/>
      <c r="K28" s="12"/>
      <c r="L28" s="12"/>
      <c r="M28" s="12"/>
      <c r="N28" s="12"/>
      <c r="O28" s="105"/>
    </row>
    <row r="29" spans="1:15">
      <c r="A29" s="133"/>
      <c r="B29" s="13"/>
      <c r="C29" s="12"/>
      <c r="D29" s="104"/>
      <c r="E29" s="104"/>
      <c r="F29" s="12"/>
      <c r="G29" s="12"/>
      <c r="H29" s="12"/>
      <c r="I29" s="12"/>
      <c r="J29" s="12"/>
      <c r="K29" s="12"/>
      <c r="L29" s="12"/>
      <c r="M29" s="12"/>
      <c r="N29" s="12"/>
      <c r="O29" s="105"/>
    </row>
    <row r="30" spans="1:15">
      <c r="A30" s="133"/>
      <c r="B30" s="13"/>
      <c r="C30" s="12"/>
      <c r="D30" s="104"/>
      <c r="E30" s="104"/>
      <c r="F30" s="12"/>
      <c r="G30" s="12"/>
      <c r="H30" s="12"/>
      <c r="I30" s="12"/>
      <c r="J30" s="12"/>
      <c r="K30" s="12"/>
      <c r="L30" s="12"/>
      <c r="M30" s="12"/>
      <c r="N30" s="12"/>
      <c r="O30" s="105"/>
    </row>
    <row r="31" spans="1:15">
      <c r="A31" s="140"/>
      <c r="B31" s="141"/>
      <c r="C31" s="119"/>
      <c r="D31" s="142"/>
      <c r="E31" s="142"/>
      <c r="F31" s="119"/>
      <c r="G31" s="119"/>
      <c r="H31" s="119"/>
      <c r="I31" s="119"/>
      <c r="J31" s="119"/>
      <c r="K31" s="119"/>
      <c r="L31" s="119"/>
      <c r="M31" s="119"/>
      <c r="N31" s="119"/>
      <c r="O31" s="138"/>
    </row>
    <row r="32" spans="1:15" ht="18.75">
      <c r="A32" s="125" t="s">
        <v>624</v>
      </c>
      <c r="B32" s="126">
        <f>SUM(B27+B28)</f>
        <v>2</v>
      </c>
      <c r="H32" s="12"/>
      <c r="I32" s="12"/>
      <c r="J32" s="99"/>
      <c r="K32" s="99"/>
      <c r="L32" s="12"/>
    </row>
    <row r="33" spans="1:18" ht="15.75" thickBot="1">
      <c r="A33" s="69"/>
      <c r="B33" s="101"/>
      <c r="H33" s="12"/>
      <c r="I33" s="12"/>
      <c r="J33" s="99"/>
      <c r="K33" s="99"/>
      <c r="L33" s="12"/>
    </row>
    <row r="34" spans="1:18" ht="15.75" thickBot="1">
      <c r="A34" s="180" t="s">
        <v>629</v>
      </c>
      <c r="B34" s="129"/>
      <c r="C34" s="130"/>
      <c r="D34" s="130"/>
      <c r="E34" s="130"/>
      <c r="F34" s="130"/>
      <c r="G34" s="130"/>
      <c r="H34" s="130"/>
      <c r="I34" s="130"/>
      <c r="J34" s="131"/>
      <c r="K34" s="131"/>
      <c r="L34" s="130"/>
      <c r="M34" s="130"/>
      <c r="N34" s="130"/>
      <c r="O34" s="132"/>
    </row>
    <row r="35" spans="1:18">
      <c r="A35" s="123" t="s">
        <v>190</v>
      </c>
      <c r="B35" s="13">
        <v>1</v>
      </c>
      <c r="C35" s="12"/>
      <c r="D35" s="174" t="s">
        <v>645</v>
      </c>
      <c r="E35" s="17"/>
      <c r="F35" s="17"/>
      <c r="G35" s="68"/>
      <c r="H35" s="68"/>
      <c r="I35" s="68"/>
      <c r="J35" s="116"/>
      <c r="K35" s="116"/>
      <c r="L35" s="68"/>
      <c r="M35" s="68"/>
      <c r="N35" s="68"/>
      <c r="O35" s="105"/>
    </row>
    <row r="36" spans="1:18">
      <c r="A36" s="123" t="s">
        <v>576</v>
      </c>
      <c r="B36" s="13">
        <v>9</v>
      </c>
      <c r="C36" s="12"/>
      <c r="D36" s="213" t="s">
        <v>513</v>
      </c>
      <c r="E36" s="1201" t="s">
        <v>788</v>
      </c>
      <c r="F36" s="1202"/>
      <c r="G36" s="434" t="s">
        <v>1260</v>
      </c>
      <c r="H36" s="68" t="s">
        <v>1369</v>
      </c>
      <c r="I36" s="68" t="s">
        <v>1372</v>
      </c>
      <c r="J36" s="116" t="s">
        <v>1336</v>
      </c>
      <c r="K36" s="391" t="s">
        <v>1309</v>
      </c>
      <c r="L36" s="494" t="s">
        <v>1505</v>
      </c>
      <c r="M36" s="1223" t="s">
        <v>1520</v>
      </c>
      <c r="N36" s="1224"/>
      <c r="O36" s="105"/>
    </row>
    <row r="37" spans="1:18">
      <c r="A37" s="123" t="s">
        <v>6</v>
      </c>
      <c r="B37" s="13">
        <v>1</v>
      </c>
      <c r="C37" s="12"/>
      <c r="D37" s="177" t="s">
        <v>647</v>
      </c>
      <c r="E37" s="1218" t="s">
        <v>111</v>
      </c>
      <c r="F37" s="1218"/>
      <c r="H37" s="56"/>
      <c r="I37" s="68"/>
      <c r="J37" s="116"/>
      <c r="K37" s="116"/>
      <c r="L37" s="68"/>
      <c r="M37" s="68"/>
      <c r="N37" s="68"/>
      <c r="O37" s="105"/>
    </row>
    <row r="38" spans="1:18">
      <c r="A38" s="133"/>
      <c r="B38" s="13"/>
      <c r="C38" s="12"/>
      <c r="D38" s="172"/>
      <c r="E38" s="1152"/>
      <c r="F38" s="1152"/>
      <c r="G38" s="1150"/>
      <c r="H38" s="1150"/>
      <c r="I38" s="1150"/>
      <c r="J38" s="1150"/>
      <c r="K38" s="1153"/>
      <c r="L38" s="1153"/>
      <c r="M38" s="1152"/>
      <c r="N38" s="1152"/>
      <c r="O38" s="105"/>
    </row>
    <row r="39" spans="1:18">
      <c r="A39" s="133"/>
      <c r="B39" s="13"/>
      <c r="C39" s="12"/>
      <c r="D39" s="117"/>
      <c r="E39" s="1154"/>
      <c r="F39" s="1154"/>
      <c r="G39" s="1154"/>
      <c r="H39" s="1154"/>
      <c r="I39" s="68"/>
      <c r="J39" s="116"/>
      <c r="K39" s="116"/>
      <c r="L39" s="68"/>
      <c r="M39" s="68"/>
      <c r="N39" s="68"/>
      <c r="O39" s="105"/>
    </row>
    <row r="40" spans="1:18">
      <c r="A40" s="133"/>
      <c r="B40" s="13"/>
      <c r="C40" s="12"/>
      <c r="D40" s="117"/>
      <c r="E40" s="121"/>
      <c r="F40" s="121"/>
      <c r="G40" s="121"/>
      <c r="H40" s="121"/>
      <c r="I40" s="68"/>
      <c r="J40" s="116"/>
      <c r="K40" s="116"/>
      <c r="L40" s="68"/>
      <c r="M40" s="68"/>
      <c r="N40" s="68"/>
      <c r="O40" s="105"/>
    </row>
    <row r="41" spans="1:18">
      <c r="A41" s="133"/>
      <c r="B41" s="13"/>
      <c r="C41" s="12"/>
      <c r="D41" s="117"/>
      <c r="E41" s="121"/>
      <c r="F41" s="121"/>
      <c r="G41" s="121"/>
      <c r="H41" s="121"/>
      <c r="I41" s="12"/>
      <c r="J41" s="134"/>
      <c r="K41" s="134"/>
      <c r="L41" s="12"/>
      <c r="M41" s="12"/>
      <c r="N41" s="12"/>
      <c r="O41" s="105"/>
    </row>
    <row r="42" spans="1:18">
      <c r="A42" s="140"/>
      <c r="B42" s="141"/>
      <c r="C42" s="119"/>
      <c r="D42" s="135"/>
      <c r="E42" s="136"/>
      <c r="F42" s="136"/>
      <c r="G42" s="136"/>
      <c r="H42" s="136"/>
      <c r="I42" s="119"/>
      <c r="J42" s="137"/>
      <c r="K42" s="137"/>
      <c r="L42" s="119"/>
      <c r="M42" s="119"/>
      <c r="N42" s="119"/>
      <c r="O42" s="138"/>
    </row>
    <row r="43" spans="1:18" ht="18.75">
      <c r="A43" s="125" t="s">
        <v>624</v>
      </c>
      <c r="B43" s="143">
        <f>SUM(B35:B39)</f>
        <v>11</v>
      </c>
      <c r="C43" s="12"/>
      <c r="D43" s="117"/>
      <c r="E43" s="121"/>
      <c r="F43" s="121"/>
      <c r="G43" s="121"/>
      <c r="H43" s="121"/>
      <c r="I43" s="12"/>
      <c r="J43" s="134"/>
      <c r="K43" s="134"/>
      <c r="L43" s="12"/>
      <c r="M43" s="12"/>
      <c r="N43" s="12"/>
      <c r="O43" s="12"/>
    </row>
    <row r="44" spans="1:18" ht="15.75" thickBot="1">
      <c r="A44" s="69"/>
      <c r="B44" s="101"/>
      <c r="D44" s="117"/>
      <c r="E44" s="121"/>
      <c r="F44" s="121"/>
      <c r="G44" s="121"/>
      <c r="H44" s="121"/>
      <c r="J44" s="47"/>
      <c r="K44" s="47"/>
    </row>
    <row r="45" spans="1:18" ht="15.75" thickBot="1">
      <c r="A45" s="180" t="s">
        <v>630</v>
      </c>
      <c r="B45" s="129"/>
      <c r="C45" s="130"/>
      <c r="D45" s="178" t="s">
        <v>688</v>
      </c>
      <c r="E45" s="1201" t="s">
        <v>890</v>
      </c>
      <c r="F45" s="1200"/>
      <c r="G45" s="1221" t="s">
        <v>526</v>
      </c>
      <c r="H45" s="1222"/>
      <c r="I45" s="1157" t="s">
        <v>685</v>
      </c>
      <c r="J45" s="1157"/>
      <c r="K45" s="1157" t="s">
        <v>677</v>
      </c>
      <c r="L45" s="1157"/>
      <c r="Q45" s="1157" t="s">
        <v>692</v>
      </c>
      <c r="R45" s="1157"/>
    </row>
    <row r="46" spans="1:18">
      <c r="A46" s="1219" t="s">
        <v>48</v>
      </c>
      <c r="B46" s="1161">
        <v>20</v>
      </c>
      <c r="C46" s="12"/>
      <c r="D46" s="178" t="s">
        <v>436</v>
      </c>
      <c r="E46" s="1157" t="s">
        <v>528</v>
      </c>
      <c r="F46" s="1157"/>
      <c r="G46" s="1157" t="s">
        <v>846</v>
      </c>
      <c r="H46" s="1157"/>
      <c r="I46" s="1180" t="s">
        <v>538</v>
      </c>
      <c r="J46" s="1180"/>
      <c r="K46" s="1193" t="s">
        <v>406</v>
      </c>
      <c r="L46" s="1193"/>
      <c r="M46" s="1157" t="s">
        <v>407</v>
      </c>
      <c r="N46" s="1157"/>
      <c r="O46" s="1157" t="s">
        <v>682</v>
      </c>
      <c r="P46" s="1157"/>
    </row>
    <row r="47" spans="1:18">
      <c r="A47" s="1220"/>
      <c r="B47" s="1161"/>
      <c r="C47" s="12"/>
      <c r="D47" s="178" t="s">
        <v>462</v>
      </c>
      <c r="G47" s="1157" t="s">
        <v>409</v>
      </c>
      <c r="H47" s="1157"/>
      <c r="I47" s="1157" t="s">
        <v>1454</v>
      </c>
      <c r="J47" s="1157"/>
      <c r="K47" s="1018" t="s">
        <v>602</v>
      </c>
      <c r="L47" s="1018"/>
      <c r="M47" s="1180" t="s">
        <v>442</v>
      </c>
      <c r="N47" s="1180"/>
      <c r="O47" s="1157" t="s">
        <v>681</v>
      </c>
      <c r="P47" s="1157"/>
      <c r="R47" s="217"/>
    </row>
    <row r="48" spans="1:18">
      <c r="A48" s="197" t="s">
        <v>41</v>
      </c>
      <c r="B48" s="13">
        <v>2</v>
      </c>
      <c r="C48" s="12"/>
      <c r="D48" s="52" t="s">
        <v>210</v>
      </c>
      <c r="E48" s="449" t="s">
        <v>1234</v>
      </c>
      <c r="F48" s="12"/>
      <c r="G48" s="12"/>
      <c r="H48" s="43"/>
      <c r="I48" s="43"/>
      <c r="J48" s="12"/>
      <c r="K48" s="12"/>
      <c r="L48" s="12"/>
      <c r="M48" s="110"/>
      <c r="N48" s="12"/>
      <c r="O48" s="105"/>
    </row>
    <row r="49" spans="1:16" s="563" customFormat="1">
      <c r="A49" s="197" t="s">
        <v>43</v>
      </c>
      <c r="B49" s="636">
        <v>1</v>
      </c>
      <c r="C49" s="12"/>
      <c r="D49" s="428" t="s">
        <v>1547</v>
      </c>
      <c r="E49" s="644"/>
      <c r="F49" s="12"/>
      <c r="G49" s="12"/>
      <c r="H49" s="43"/>
      <c r="I49" s="43"/>
      <c r="J49" s="12"/>
      <c r="K49" s="12"/>
      <c r="L49" s="12"/>
      <c r="M49" s="637"/>
      <c r="N49" s="12"/>
      <c r="O49" s="105"/>
    </row>
    <row r="50" spans="1:16">
      <c r="A50" s="146" t="s">
        <v>991</v>
      </c>
      <c r="B50" s="141">
        <v>1</v>
      </c>
      <c r="C50" s="119"/>
      <c r="D50" s="30" t="s">
        <v>1302</v>
      </c>
      <c r="E50" s="119"/>
      <c r="F50" s="119"/>
      <c r="G50" s="119"/>
      <c r="H50" s="154"/>
      <c r="I50" s="154"/>
      <c r="J50" s="155"/>
      <c r="K50" s="155"/>
      <c r="L50" s="156"/>
      <c r="M50" s="156"/>
      <c r="N50" s="119"/>
      <c r="O50" s="138"/>
    </row>
    <row r="51" spans="1:16">
      <c r="A51" s="125" t="s">
        <v>624</v>
      </c>
      <c r="B51" s="179">
        <f>SUM(B46:B50)</f>
        <v>24</v>
      </c>
      <c r="H51" s="43"/>
      <c r="I51" s="43"/>
      <c r="J51" s="100"/>
      <c r="K51" s="100"/>
      <c r="L51" s="110"/>
      <c r="M51" s="110"/>
    </row>
    <row r="52" spans="1:16">
      <c r="A52" s="69"/>
      <c r="B52" s="101"/>
      <c r="H52" s="43"/>
      <c r="I52" s="43"/>
      <c r="J52" s="100"/>
      <c r="K52" s="100"/>
      <c r="L52" s="110"/>
      <c r="M52" s="110"/>
    </row>
    <row r="53" spans="1:16">
      <c r="A53" s="128" t="s">
        <v>631</v>
      </c>
      <c r="B53" s="129"/>
      <c r="C53" s="130"/>
      <c r="D53" s="130"/>
      <c r="E53" s="130"/>
      <c r="F53" s="130"/>
      <c r="G53" s="130"/>
      <c r="H53" s="130"/>
      <c r="I53" s="130"/>
      <c r="J53" s="139"/>
      <c r="K53" s="139"/>
      <c r="L53" s="130"/>
      <c r="M53" s="130"/>
      <c r="N53" s="130"/>
      <c r="O53" s="132"/>
    </row>
    <row r="54" spans="1:16">
      <c r="A54" s="123" t="s">
        <v>17</v>
      </c>
      <c r="B54" s="13">
        <v>1</v>
      </c>
      <c r="C54" s="12"/>
      <c r="D54" s="181" t="s">
        <v>108</v>
      </c>
      <c r="E54" s="182"/>
      <c r="F54" s="182"/>
      <c r="G54" s="12"/>
      <c r="H54" s="12"/>
      <c r="I54" s="12"/>
      <c r="J54" s="134"/>
      <c r="K54" s="134"/>
      <c r="L54" s="12"/>
      <c r="M54" s="12"/>
      <c r="N54" s="12"/>
      <c r="O54" s="105"/>
    </row>
    <row r="55" spans="1:16">
      <c r="A55" s="123" t="s">
        <v>18</v>
      </c>
      <c r="B55" s="13">
        <v>1</v>
      </c>
      <c r="C55" s="12"/>
      <c r="D55" s="95" t="s">
        <v>492</v>
      </c>
      <c r="E55" s="109"/>
      <c r="F55" s="12"/>
      <c r="G55" s="12"/>
      <c r="H55" s="12"/>
      <c r="I55" s="12"/>
      <c r="J55" s="134"/>
      <c r="K55" s="134"/>
      <c r="L55" s="12"/>
      <c r="M55" s="12"/>
      <c r="N55" s="12"/>
      <c r="O55" s="105"/>
    </row>
    <row r="56" spans="1:16">
      <c r="A56" s="152"/>
      <c r="B56" s="13"/>
      <c r="C56" s="12"/>
      <c r="D56" s="12"/>
      <c r="E56" s="12"/>
      <c r="F56" s="12"/>
      <c r="G56" s="12"/>
      <c r="H56" s="12"/>
      <c r="I56" s="12"/>
      <c r="J56" s="134"/>
      <c r="K56" s="134"/>
      <c r="L56" s="12"/>
      <c r="M56" s="12"/>
      <c r="N56" s="12"/>
      <c r="O56" s="105"/>
    </row>
    <row r="57" spans="1:16">
      <c r="A57" s="146"/>
      <c r="B57" s="141"/>
      <c r="C57" s="119"/>
      <c r="D57" s="119"/>
      <c r="E57" s="119"/>
      <c r="F57" s="119"/>
      <c r="G57" s="119"/>
      <c r="H57" s="119"/>
      <c r="I57" s="119"/>
      <c r="J57" s="137"/>
      <c r="K57" s="137"/>
      <c r="L57" s="119"/>
      <c r="M57" s="119"/>
      <c r="N57" s="119"/>
      <c r="O57" s="138"/>
    </row>
    <row r="58" spans="1:16">
      <c r="A58" s="125" t="s">
        <v>624</v>
      </c>
      <c r="B58" s="179">
        <f>SUM(B54:B57)</f>
        <v>2</v>
      </c>
      <c r="J58" s="47"/>
      <c r="K58" s="47"/>
    </row>
    <row r="59" spans="1:16">
      <c r="A59" s="69"/>
      <c r="B59" s="101"/>
      <c r="J59" s="47"/>
      <c r="K59" s="47"/>
    </row>
    <row r="60" spans="1:16">
      <c r="A60" s="128" t="s">
        <v>632</v>
      </c>
      <c r="B60" s="129"/>
      <c r="C60" s="130"/>
      <c r="D60" s="130"/>
      <c r="E60" s="130"/>
      <c r="F60" s="130"/>
      <c r="G60" s="130"/>
      <c r="H60" s="183"/>
      <c r="I60" s="157"/>
      <c r="J60" s="157"/>
      <c r="K60" s="157"/>
      <c r="L60" s="157"/>
      <c r="M60" s="158"/>
      <c r="N60" s="157"/>
      <c r="O60" s="159"/>
      <c r="P60" s="68"/>
    </row>
    <row r="61" spans="1:16">
      <c r="A61" s="152"/>
      <c r="B61" s="13"/>
      <c r="C61" s="12"/>
      <c r="D61" s="12"/>
      <c r="E61" s="12"/>
      <c r="F61" s="12"/>
      <c r="G61" s="12"/>
      <c r="H61" s="12"/>
      <c r="I61" s="68"/>
      <c r="J61" s="68"/>
      <c r="K61" s="68"/>
      <c r="L61" s="68"/>
      <c r="M61" s="112"/>
      <c r="N61" s="68"/>
      <c r="O61" s="160"/>
      <c r="P61" s="68"/>
    </row>
    <row r="62" spans="1:16">
      <c r="A62" s="152"/>
      <c r="B62" s="13"/>
      <c r="C62" s="12"/>
      <c r="D62" s="12"/>
      <c r="E62" s="12"/>
      <c r="F62" s="12"/>
      <c r="G62" s="12"/>
      <c r="H62" s="12"/>
      <c r="I62" s="68"/>
      <c r="J62" s="68"/>
      <c r="K62" s="68"/>
      <c r="L62" s="68"/>
      <c r="M62" s="112"/>
      <c r="N62" s="68"/>
      <c r="O62" s="160"/>
      <c r="P62" s="68"/>
    </row>
    <row r="63" spans="1:16">
      <c r="A63" s="146"/>
      <c r="B63" s="141"/>
      <c r="C63" s="119"/>
      <c r="D63" s="119"/>
      <c r="E63" s="119"/>
      <c r="F63" s="119"/>
      <c r="G63" s="119"/>
      <c r="H63" s="119"/>
      <c r="I63" s="124"/>
      <c r="J63" s="124"/>
      <c r="K63" s="124"/>
      <c r="L63" s="124"/>
      <c r="M63" s="161"/>
      <c r="N63" s="124"/>
      <c r="O63" s="162"/>
      <c r="P63" s="68"/>
    </row>
    <row r="64" spans="1:16">
      <c r="A64" s="125" t="s">
        <v>624</v>
      </c>
      <c r="B64" s="179">
        <f>SUM(B61:B63)</f>
        <v>0</v>
      </c>
      <c r="I64" s="68"/>
      <c r="J64" s="68"/>
      <c r="K64" s="68"/>
      <c r="L64" s="68"/>
      <c r="M64" s="112"/>
      <c r="N64" s="68"/>
      <c r="O64" s="114"/>
      <c r="P64" s="68"/>
    </row>
    <row r="65" spans="1:21">
      <c r="A65" s="69"/>
      <c r="B65" s="101"/>
      <c r="H65" s="12"/>
      <c r="I65" s="68"/>
      <c r="J65" s="112"/>
      <c r="K65" s="112"/>
      <c r="L65" s="113"/>
      <c r="M65" s="112"/>
      <c r="N65" s="114"/>
      <c r="O65" s="114"/>
      <c r="P65" s="68"/>
    </row>
    <row r="66" spans="1:21">
      <c r="A66" s="128" t="s">
        <v>633</v>
      </c>
      <c r="B66" s="129"/>
      <c r="C66" s="130"/>
      <c r="D66" s="130"/>
      <c r="E66" s="130"/>
      <c r="F66" s="130"/>
      <c r="G66" s="130"/>
      <c r="H66" s="130"/>
      <c r="I66" s="157"/>
      <c r="J66" s="163"/>
      <c r="K66" s="163"/>
      <c r="L66" s="157"/>
      <c r="M66" s="157"/>
      <c r="N66" s="157"/>
      <c r="O66" s="164"/>
      <c r="P66" s="68"/>
    </row>
    <row r="67" spans="1:21">
      <c r="A67" s="152" t="s">
        <v>1244</v>
      </c>
      <c r="B67" s="13">
        <v>3</v>
      </c>
      <c r="C67" s="12"/>
      <c r="D67" s="425" t="s">
        <v>1211</v>
      </c>
      <c r="E67" s="450" t="s">
        <v>1210</v>
      </c>
      <c r="F67" s="425" t="s">
        <v>1212</v>
      </c>
      <c r="G67" s="12"/>
      <c r="H67" s="12"/>
      <c r="I67" s="68"/>
      <c r="J67" s="116"/>
      <c r="K67" s="116"/>
      <c r="L67" s="68"/>
      <c r="M67" s="68"/>
      <c r="N67" s="68"/>
      <c r="O67" s="165"/>
      <c r="P67" s="68"/>
    </row>
    <row r="68" spans="1:21">
      <c r="A68" s="152"/>
      <c r="B68" s="13"/>
      <c r="C68" s="12"/>
      <c r="D68" s="12"/>
      <c r="E68" s="12"/>
      <c r="F68" s="12"/>
      <c r="G68" s="12"/>
      <c r="H68" s="12"/>
      <c r="I68" s="68"/>
      <c r="J68" s="116"/>
      <c r="K68" s="116"/>
      <c r="L68" s="68"/>
      <c r="M68" s="68"/>
      <c r="N68" s="68"/>
      <c r="O68" s="165"/>
      <c r="P68" s="68"/>
    </row>
    <row r="69" spans="1:21">
      <c r="A69" s="152"/>
      <c r="B69" s="13"/>
      <c r="C69" s="12"/>
      <c r="D69" s="12"/>
      <c r="E69" s="12"/>
      <c r="F69" s="12"/>
      <c r="G69" s="12"/>
      <c r="H69" s="12"/>
      <c r="I69" s="68"/>
      <c r="J69" s="116"/>
      <c r="K69" s="116"/>
      <c r="L69" s="68"/>
      <c r="M69" s="68"/>
      <c r="N69" s="68"/>
      <c r="O69" s="165"/>
      <c r="P69" s="68"/>
    </row>
    <row r="70" spans="1:21">
      <c r="A70" s="146"/>
      <c r="B70" s="141"/>
      <c r="C70" s="119"/>
      <c r="D70" s="119"/>
      <c r="E70" s="119"/>
      <c r="F70" s="119"/>
      <c r="G70" s="119"/>
      <c r="H70" s="119"/>
      <c r="I70" s="124"/>
      <c r="J70" s="166"/>
      <c r="K70" s="166"/>
      <c r="L70" s="124"/>
      <c r="M70" s="124"/>
      <c r="N70" s="124"/>
      <c r="O70" s="167"/>
      <c r="P70" s="68"/>
    </row>
    <row r="71" spans="1:21">
      <c r="A71" s="125" t="s">
        <v>624</v>
      </c>
      <c r="B71" s="179">
        <f>SUM(B67:B70)</f>
        <v>3</v>
      </c>
      <c r="I71" s="68"/>
      <c r="J71" s="116"/>
      <c r="K71" s="116"/>
      <c r="L71" s="68"/>
      <c r="M71" s="68"/>
      <c r="N71" s="68"/>
      <c r="O71" s="68"/>
      <c r="P71" s="68"/>
    </row>
    <row r="72" spans="1:21">
      <c r="A72" s="69"/>
      <c r="B72" s="101"/>
      <c r="J72" s="47"/>
      <c r="K72" s="47"/>
    </row>
    <row r="73" spans="1:21">
      <c r="A73" s="128" t="s">
        <v>634</v>
      </c>
      <c r="B73" s="129"/>
      <c r="C73" s="130"/>
      <c r="D73" s="130"/>
      <c r="E73" s="130"/>
      <c r="F73" s="130"/>
      <c r="G73" s="130"/>
      <c r="H73" s="157"/>
      <c r="I73" s="157"/>
      <c r="J73" s="157"/>
      <c r="K73" s="157"/>
      <c r="L73" s="157"/>
      <c r="M73" s="157"/>
      <c r="N73" s="157"/>
      <c r="O73" s="164"/>
      <c r="P73" s="68"/>
      <c r="Q73" s="68"/>
      <c r="R73" s="68"/>
      <c r="S73" s="68"/>
      <c r="T73" s="68"/>
      <c r="U73" s="68"/>
    </row>
    <row r="74" spans="1:21">
      <c r="A74" s="152" t="s">
        <v>1160</v>
      </c>
      <c r="B74" s="13">
        <v>1</v>
      </c>
      <c r="C74" s="12"/>
      <c r="D74" s="445" t="s">
        <v>1466</v>
      </c>
      <c r="E74" s="12"/>
      <c r="F74" s="12"/>
      <c r="G74" s="12"/>
      <c r="H74" s="68"/>
      <c r="I74" s="68"/>
      <c r="J74" s="68"/>
      <c r="K74" s="68"/>
      <c r="L74" s="68"/>
      <c r="M74" s="68"/>
      <c r="N74" s="68"/>
      <c r="O74" s="165"/>
      <c r="P74" s="68"/>
      <c r="Q74" s="68"/>
      <c r="R74" s="68"/>
      <c r="S74" s="68"/>
      <c r="T74" s="68"/>
      <c r="U74" s="68"/>
    </row>
    <row r="75" spans="1:21">
      <c r="A75" s="152"/>
      <c r="B75" s="13"/>
      <c r="C75" s="12"/>
      <c r="D75" s="12"/>
      <c r="E75" s="12"/>
      <c r="F75" s="12"/>
      <c r="G75" s="12"/>
      <c r="H75" s="68"/>
      <c r="I75" s="68"/>
      <c r="J75" s="68"/>
      <c r="K75" s="68"/>
      <c r="L75" s="68"/>
      <c r="M75" s="68"/>
      <c r="N75" s="68"/>
      <c r="O75" s="165"/>
      <c r="P75" s="68"/>
      <c r="Q75" s="68"/>
      <c r="R75" s="68"/>
      <c r="S75" s="68"/>
      <c r="T75" s="68"/>
      <c r="U75" s="68"/>
    </row>
    <row r="76" spans="1:21">
      <c r="A76" s="152"/>
      <c r="B76" s="13"/>
      <c r="C76" s="12"/>
      <c r="D76" s="12"/>
      <c r="E76" s="12"/>
      <c r="F76" s="12"/>
      <c r="G76" s="12"/>
      <c r="H76" s="68"/>
      <c r="I76" s="68"/>
      <c r="J76" s="68"/>
      <c r="K76" s="68"/>
      <c r="L76" s="68"/>
      <c r="M76" s="68"/>
      <c r="N76" s="68"/>
      <c r="O76" s="165"/>
      <c r="P76" s="68"/>
      <c r="Q76" s="68"/>
      <c r="R76" s="68"/>
      <c r="S76" s="68"/>
      <c r="T76" s="68"/>
      <c r="U76" s="68"/>
    </row>
    <row r="77" spans="1:21">
      <c r="A77" s="146"/>
      <c r="B77" s="141"/>
      <c r="C77" s="119"/>
      <c r="D77" s="119"/>
      <c r="E77" s="119"/>
      <c r="F77" s="119"/>
      <c r="G77" s="119"/>
      <c r="H77" s="124"/>
      <c r="I77" s="124"/>
      <c r="J77" s="124"/>
      <c r="K77" s="124"/>
      <c r="L77" s="124"/>
      <c r="M77" s="124"/>
      <c r="N77" s="124"/>
      <c r="O77" s="167"/>
      <c r="P77" s="68"/>
      <c r="Q77" s="68"/>
      <c r="R77" s="68"/>
      <c r="S77" s="68"/>
      <c r="T77" s="68"/>
      <c r="U77" s="68"/>
    </row>
    <row r="78" spans="1:21">
      <c r="A78" s="125" t="s">
        <v>624</v>
      </c>
      <c r="B78" s="179">
        <f>SUM(B74:B77)</f>
        <v>1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1:21">
      <c r="A79" s="69"/>
      <c r="B79" s="101"/>
      <c r="H79" s="68"/>
      <c r="I79" s="68"/>
      <c r="J79" s="113"/>
      <c r="K79" s="113"/>
      <c r="L79" s="107"/>
      <c r="M79" s="107"/>
      <c r="N79" s="117"/>
      <c r="O79" s="117"/>
      <c r="P79" s="113"/>
      <c r="Q79" s="113"/>
      <c r="R79" s="118"/>
      <c r="S79" s="118"/>
      <c r="T79" s="107"/>
      <c r="U79" s="107"/>
    </row>
    <row r="80" spans="1:21">
      <c r="A80" s="128" t="s">
        <v>635</v>
      </c>
      <c r="B80" s="129"/>
      <c r="C80" s="130"/>
      <c r="D80" s="130"/>
      <c r="E80" s="130"/>
      <c r="F80" s="130"/>
      <c r="G80" s="130"/>
      <c r="H80" s="157"/>
      <c r="I80" s="157"/>
      <c r="J80" s="163"/>
      <c r="K80" s="163"/>
      <c r="L80" s="157"/>
      <c r="M80" s="157"/>
      <c r="N80" s="157"/>
      <c r="O80" s="164"/>
      <c r="P80" s="68"/>
      <c r="Q80" s="68"/>
      <c r="R80" s="68"/>
      <c r="S80" s="68"/>
      <c r="T80" s="68"/>
      <c r="U80" s="68"/>
    </row>
    <row r="81" spans="1:16">
      <c r="A81" s="133" t="s">
        <v>61</v>
      </c>
      <c r="B81" s="12">
        <v>1</v>
      </c>
      <c r="C81" s="12"/>
      <c r="D81" s="59" t="s">
        <v>465</v>
      </c>
      <c r="E81" s="12"/>
      <c r="F81" s="12"/>
      <c r="G81" s="12"/>
      <c r="H81" s="68"/>
      <c r="I81" s="68"/>
      <c r="J81" s="1156"/>
      <c r="K81" s="1156"/>
      <c r="L81" s="68"/>
      <c r="M81" s="68"/>
      <c r="N81" s="68"/>
      <c r="O81" s="169"/>
      <c r="P81" s="68"/>
    </row>
    <row r="82" spans="1:16">
      <c r="A82" s="168"/>
      <c r="B82" s="12"/>
      <c r="C82" s="12"/>
      <c r="D82" s="12"/>
      <c r="E82" s="12"/>
      <c r="F82" s="12"/>
      <c r="G82" s="12"/>
      <c r="H82" s="68"/>
      <c r="I82" s="68"/>
      <c r="J82" s="68"/>
      <c r="K82" s="68"/>
      <c r="L82" s="68"/>
      <c r="M82" s="68"/>
      <c r="N82" s="68"/>
      <c r="O82" s="165"/>
      <c r="P82" s="68"/>
    </row>
    <row r="83" spans="1:16">
      <c r="A83" s="168"/>
      <c r="B83" s="12"/>
      <c r="C83" s="12"/>
      <c r="D83" s="12"/>
      <c r="E83" s="12"/>
      <c r="F83" s="12"/>
      <c r="G83" s="12"/>
      <c r="H83" s="68"/>
      <c r="I83" s="68"/>
      <c r="J83" s="68"/>
      <c r="K83" s="68"/>
      <c r="L83" s="68"/>
      <c r="M83" s="68"/>
      <c r="N83" s="68"/>
      <c r="O83" s="165"/>
      <c r="P83" s="68"/>
    </row>
    <row r="84" spans="1:16">
      <c r="A84" s="170"/>
      <c r="B84" s="119"/>
      <c r="C84" s="119"/>
      <c r="D84" s="119"/>
      <c r="E84" s="119"/>
      <c r="F84" s="119"/>
      <c r="G84" s="119"/>
      <c r="H84" s="124"/>
      <c r="I84" s="124"/>
      <c r="J84" s="124"/>
      <c r="K84" s="124"/>
      <c r="L84" s="124"/>
      <c r="M84" s="124"/>
      <c r="N84" s="124"/>
      <c r="O84" s="167"/>
      <c r="P84" s="68"/>
    </row>
    <row r="85" spans="1:16">
      <c r="A85" s="125" t="s">
        <v>624</v>
      </c>
      <c r="B85" s="179">
        <f>SUM(B81:B84)</f>
        <v>1</v>
      </c>
    </row>
    <row r="87" spans="1:16">
      <c r="N87" s="111"/>
    </row>
    <row r="91" spans="1:16">
      <c r="B91" s="54"/>
      <c r="C91" s="30" t="s">
        <v>543</v>
      </c>
    </row>
    <row r="92" spans="1:16">
      <c r="B92" s="11"/>
      <c r="C92" s="30" t="s">
        <v>544</v>
      </c>
    </row>
  </sheetData>
  <mergeCells count="32">
    <mergeCell ref="E45:F45"/>
    <mergeCell ref="M47:N47"/>
    <mergeCell ref="K45:L45"/>
    <mergeCell ref="E36:F36"/>
    <mergeCell ref="K47:L47"/>
    <mergeCell ref="G46:H46"/>
    <mergeCell ref="G38:H38"/>
    <mergeCell ref="G47:H47"/>
    <mergeCell ref="I47:J47"/>
    <mergeCell ref="M36:N36"/>
    <mergeCell ref="O46:P46"/>
    <mergeCell ref="O47:P47"/>
    <mergeCell ref="G45:H45"/>
    <mergeCell ref="Q45:R45"/>
    <mergeCell ref="I45:J45"/>
    <mergeCell ref="M46:N46"/>
    <mergeCell ref="E19:F19"/>
    <mergeCell ref="J81:K81"/>
    <mergeCell ref="A1:O1"/>
    <mergeCell ref="E46:F46"/>
    <mergeCell ref="I46:J46"/>
    <mergeCell ref="I38:J38"/>
    <mergeCell ref="K38:L38"/>
    <mergeCell ref="M38:N38"/>
    <mergeCell ref="E39:F39"/>
    <mergeCell ref="G39:H39"/>
    <mergeCell ref="E20:F20"/>
    <mergeCell ref="E37:F37"/>
    <mergeCell ref="E38:F38"/>
    <mergeCell ref="K46:L46"/>
    <mergeCell ref="B46:B47"/>
    <mergeCell ref="A46:A4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204"/>
  <sheetViews>
    <sheetView topLeftCell="A100" zoomScale="60" zoomScaleNormal="60" workbookViewId="0">
      <selection activeCell="D141" sqref="D141"/>
    </sheetView>
  </sheetViews>
  <sheetFormatPr defaultRowHeight="15"/>
  <cols>
    <col min="1" max="1" width="9.5703125" style="30" customWidth="1"/>
    <col min="2" max="2" width="134.140625" customWidth="1"/>
    <col min="3" max="3" width="36.28515625" style="30" customWidth="1"/>
    <col min="4" max="4" width="20.5703125" customWidth="1"/>
    <col min="5" max="22" width="3.7109375" customWidth="1"/>
    <col min="23" max="23" width="3.7109375" style="30" customWidth="1"/>
    <col min="24" max="33" width="3.7109375" customWidth="1"/>
  </cols>
  <sheetData>
    <row r="2" spans="2:34" ht="96" customHeight="1">
      <c r="B2" s="270" t="s">
        <v>876</v>
      </c>
      <c r="C2" s="508"/>
      <c r="D2" s="30"/>
      <c r="E2" s="254" t="s">
        <v>854</v>
      </c>
      <c r="F2" s="254" t="s">
        <v>855</v>
      </c>
      <c r="G2" s="254" t="s">
        <v>856</v>
      </c>
      <c r="H2" s="254" t="s">
        <v>857</v>
      </c>
      <c r="I2" s="254" t="s">
        <v>858</v>
      </c>
      <c r="J2" s="254" t="s">
        <v>859</v>
      </c>
      <c r="K2" s="254" t="s">
        <v>860</v>
      </c>
      <c r="L2" s="254" t="s">
        <v>861</v>
      </c>
      <c r="M2" s="254" t="s">
        <v>862</v>
      </c>
      <c r="N2" s="254" t="s">
        <v>869</v>
      </c>
      <c r="O2" s="254" t="s">
        <v>863</v>
      </c>
      <c r="P2" s="254" t="s">
        <v>864</v>
      </c>
      <c r="Q2" s="254" t="s">
        <v>865</v>
      </c>
      <c r="R2" s="254" t="s">
        <v>866</v>
      </c>
      <c r="S2" s="254" t="s">
        <v>867</v>
      </c>
      <c r="T2" s="254" t="s">
        <v>851</v>
      </c>
      <c r="U2" s="254" t="s">
        <v>853</v>
      </c>
      <c r="V2" s="254" t="s">
        <v>1005</v>
      </c>
      <c r="W2" s="254" t="s">
        <v>869</v>
      </c>
      <c r="X2" s="254" t="s">
        <v>868</v>
      </c>
      <c r="Y2" s="254" t="s">
        <v>885</v>
      </c>
      <c r="Z2" s="254" t="s">
        <v>870</v>
      </c>
      <c r="AA2" s="254" t="s">
        <v>995</v>
      </c>
      <c r="AB2" s="254" t="s">
        <v>1097</v>
      </c>
      <c r="AC2" s="254" t="s">
        <v>871</v>
      </c>
      <c r="AD2" s="254" t="s">
        <v>872</v>
      </c>
      <c r="AE2" s="254" t="s">
        <v>873</v>
      </c>
      <c r="AF2" s="254" t="s">
        <v>874</v>
      </c>
      <c r="AG2" s="254" t="s">
        <v>875</v>
      </c>
    </row>
    <row r="3" spans="2:34" s="30" customFormat="1" ht="30" customHeight="1">
      <c r="B3" s="256"/>
      <c r="C3" s="256"/>
      <c r="E3" s="255">
        <f t="shared" ref="E3:AG3" si="0">(E160)</f>
        <v>0</v>
      </c>
      <c r="F3" s="255">
        <f t="shared" si="0"/>
        <v>0</v>
      </c>
      <c r="G3" s="255">
        <f t="shared" si="0"/>
        <v>0</v>
      </c>
      <c r="H3" s="255">
        <f t="shared" si="0"/>
        <v>0</v>
      </c>
      <c r="I3" s="255">
        <f t="shared" si="0"/>
        <v>0</v>
      </c>
      <c r="J3" s="255">
        <f t="shared" si="0"/>
        <v>0</v>
      </c>
      <c r="K3" s="255">
        <f t="shared" si="0"/>
        <v>0</v>
      </c>
      <c r="L3" s="255">
        <f t="shared" si="0"/>
        <v>0</v>
      </c>
      <c r="M3" s="255">
        <f t="shared" si="0"/>
        <v>0</v>
      </c>
      <c r="N3" s="255">
        <f t="shared" si="0"/>
        <v>0</v>
      </c>
      <c r="O3" s="255">
        <f t="shared" si="0"/>
        <v>0</v>
      </c>
      <c r="P3" s="255">
        <f t="shared" si="0"/>
        <v>0</v>
      </c>
      <c r="Q3" s="255">
        <f t="shared" si="0"/>
        <v>0</v>
      </c>
      <c r="R3" s="255">
        <f t="shared" si="0"/>
        <v>0</v>
      </c>
      <c r="S3" s="255">
        <f t="shared" si="0"/>
        <v>0</v>
      </c>
      <c r="T3" s="255">
        <f t="shared" si="0"/>
        <v>0</v>
      </c>
      <c r="U3" s="255">
        <f t="shared" si="0"/>
        <v>0</v>
      </c>
      <c r="V3" s="255">
        <f t="shared" si="0"/>
        <v>0</v>
      </c>
      <c r="W3" s="255">
        <f t="shared" si="0"/>
        <v>0</v>
      </c>
      <c r="X3" s="255">
        <f t="shared" si="0"/>
        <v>0</v>
      </c>
      <c r="Y3" s="255">
        <f t="shared" si="0"/>
        <v>0</v>
      </c>
      <c r="Z3" s="255">
        <f t="shared" si="0"/>
        <v>0</v>
      </c>
      <c r="AA3" s="255">
        <f t="shared" si="0"/>
        <v>0</v>
      </c>
      <c r="AB3" s="255">
        <f t="shared" si="0"/>
        <v>0</v>
      </c>
      <c r="AC3" s="255">
        <f t="shared" si="0"/>
        <v>0</v>
      </c>
      <c r="AD3" s="255">
        <f t="shared" si="0"/>
        <v>0</v>
      </c>
      <c r="AE3" s="255">
        <f t="shared" si="0"/>
        <v>0</v>
      </c>
      <c r="AF3" s="255">
        <f t="shared" si="0"/>
        <v>0</v>
      </c>
      <c r="AG3" s="255">
        <f t="shared" si="0"/>
        <v>0</v>
      </c>
      <c r="AH3" s="255">
        <f>SUM(E3:AG3)</f>
        <v>0</v>
      </c>
    </row>
    <row r="4" spans="2:34" s="30" customFormat="1" ht="30" customHeight="1">
      <c r="B4" s="256"/>
      <c r="C4" s="256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</row>
    <row r="5" spans="2:34" s="30" customFormat="1" ht="30" customHeight="1">
      <c r="B5" s="256"/>
      <c r="C5" s="256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</row>
    <row r="6" spans="2:34" s="30" customFormat="1" ht="30" customHeight="1">
      <c r="B6" s="256"/>
      <c r="C6" s="256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</row>
    <row r="7" spans="2:34" s="30" customFormat="1" ht="30" customHeight="1">
      <c r="B7" s="256"/>
      <c r="C7" s="256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</row>
    <row r="8" spans="2:34" s="30" customFormat="1" ht="30" customHeight="1">
      <c r="B8" s="256"/>
      <c r="C8" s="256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</row>
    <row r="9" spans="2:34" s="30" customFormat="1" ht="30" customHeight="1">
      <c r="B9" s="256"/>
      <c r="C9" s="256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</row>
    <row r="10" spans="2:34" s="30" customFormat="1" ht="30" customHeight="1">
      <c r="B10" s="256"/>
      <c r="C10" s="256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</row>
    <row r="11" spans="2:34" s="30" customFormat="1" ht="30" customHeight="1">
      <c r="B11" s="256"/>
      <c r="C11" s="256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</row>
    <row r="12" spans="2:34" s="30" customFormat="1" ht="30" customHeight="1">
      <c r="B12" s="256"/>
      <c r="C12" s="256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</row>
    <row r="13" spans="2:34" s="30" customFormat="1" ht="30" customHeight="1">
      <c r="B13" s="256"/>
      <c r="C13" s="256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</row>
    <row r="14" spans="2:34" s="30" customFormat="1" ht="30" customHeight="1">
      <c r="B14" s="256"/>
      <c r="C14" s="256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</row>
    <row r="15" spans="2:34" s="30" customFormat="1" ht="30" customHeight="1">
      <c r="B15" s="256"/>
      <c r="C15" s="256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</row>
    <row r="16" spans="2:34" s="30" customFormat="1" ht="30" customHeight="1">
      <c r="B16" s="256"/>
      <c r="C16" s="256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</row>
    <row r="17" spans="2:34" s="30" customFormat="1" ht="30" customHeight="1">
      <c r="B17" s="256"/>
      <c r="C17" s="256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</row>
    <row r="18" spans="2:34" s="30" customFormat="1" ht="30" customHeight="1">
      <c r="B18" s="256"/>
      <c r="C18" s="256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</row>
    <row r="19" spans="2:34" s="30" customFormat="1" ht="30" customHeight="1">
      <c r="B19" s="256"/>
      <c r="C19" s="256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</row>
    <row r="20" spans="2:34" s="30" customFormat="1" ht="30" customHeight="1">
      <c r="B20" s="256"/>
      <c r="C20" s="256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</row>
    <row r="21" spans="2:34" s="30" customFormat="1" ht="30" customHeight="1">
      <c r="B21" s="256"/>
      <c r="C21" s="256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</row>
    <row r="22" spans="2:34" s="30" customFormat="1" ht="30" customHeight="1">
      <c r="B22" s="256"/>
      <c r="C22" s="256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</row>
    <row r="23" spans="2:34" s="30" customFormat="1" ht="30" customHeight="1">
      <c r="B23" s="256"/>
      <c r="C23" s="256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</row>
    <row r="24" spans="2:34" s="30" customFormat="1" ht="30" customHeight="1">
      <c r="B24" s="256"/>
      <c r="C24" s="256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</row>
    <row r="25" spans="2:34" s="30" customFormat="1" ht="30" customHeight="1">
      <c r="B25" s="256"/>
      <c r="C25" s="256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</row>
    <row r="26" spans="2:34" s="30" customFormat="1" ht="30" customHeight="1">
      <c r="B26" s="256"/>
      <c r="C26" s="256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</row>
    <row r="27" spans="2:34" s="30" customFormat="1" ht="30" customHeight="1">
      <c r="B27" s="256"/>
      <c r="C27" s="256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</row>
    <row r="28" spans="2:34" s="30" customFormat="1" ht="30" customHeight="1">
      <c r="B28" s="256"/>
      <c r="C28" s="256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</row>
    <row r="29" spans="2:34" s="30" customFormat="1" ht="30" customHeight="1">
      <c r="B29" s="256"/>
      <c r="C29" s="256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</row>
    <row r="30" spans="2:34" s="30" customFormat="1" ht="30" customHeight="1">
      <c r="B30" s="256"/>
      <c r="C30" s="256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</row>
    <row r="31" spans="2:34" s="30" customFormat="1" ht="30" customHeight="1">
      <c r="B31" s="256"/>
      <c r="C31" s="256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</row>
    <row r="32" spans="2:34" s="30" customFormat="1" ht="30" customHeight="1">
      <c r="B32" s="256"/>
      <c r="C32" s="256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</row>
    <row r="33" spans="2:34" s="30" customFormat="1" ht="30" customHeight="1">
      <c r="B33" s="256"/>
      <c r="C33" s="256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</row>
    <row r="34" spans="2:34" s="30" customFormat="1" ht="30" customHeight="1">
      <c r="B34" s="256"/>
      <c r="C34" s="256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</row>
    <row r="35" spans="2:34" s="30" customFormat="1" ht="30" customHeight="1">
      <c r="B35" s="256"/>
      <c r="C35" s="256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</row>
    <row r="36" spans="2:34" s="30" customFormat="1" ht="30" customHeight="1">
      <c r="B36" s="256"/>
      <c r="C36" s="256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</row>
    <row r="37" spans="2:34" s="30" customFormat="1" ht="30" customHeight="1">
      <c r="B37" s="256"/>
      <c r="C37" s="256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</row>
    <row r="38" spans="2:34" s="30" customFormat="1" ht="30" customHeight="1">
      <c r="B38" s="256"/>
      <c r="C38" s="256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</row>
    <row r="39" spans="2:34" s="30" customFormat="1" ht="30" customHeight="1">
      <c r="B39" s="256"/>
      <c r="C39" s="256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</row>
    <row r="40" spans="2:34" s="30" customFormat="1" ht="30" customHeight="1">
      <c r="B40" s="256"/>
      <c r="C40" s="256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</row>
    <row r="41" spans="2:34" s="30" customFormat="1" ht="30" customHeight="1">
      <c r="B41" s="256"/>
      <c r="C41" s="256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</row>
    <row r="42" spans="2:34" s="30" customFormat="1" ht="30" customHeight="1">
      <c r="B42" s="256"/>
      <c r="C42" s="256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</row>
    <row r="43" spans="2:34" s="30" customFormat="1" ht="30" customHeight="1">
      <c r="B43" s="256"/>
      <c r="C43" s="256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</row>
    <row r="44" spans="2:34" s="30" customFormat="1" ht="30" customHeight="1">
      <c r="B44" s="256"/>
      <c r="C44" s="256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255"/>
      <c r="Y44" s="255"/>
      <c r="Z44" s="255"/>
      <c r="AA44" s="255"/>
      <c r="AB44" s="255"/>
      <c r="AC44" s="255"/>
      <c r="AD44" s="255"/>
      <c r="AE44" s="255"/>
      <c r="AF44" s="255"/>
      <c r="AG44" s="255"/>
      <c r="AH44" s="255"/>
    </row>
    <row r="45" spans="2:34" s="30" customFormat="1" ht="30" customHeight="1">
      <c r="B45" s="256"/>
      <c r="C45" s="256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</row>
    <row r="46" spans="2:34" s="30" customFormat="1" ht="30" customHeight="1">
      <c r="B46" s="256"/>
      <c r="C46" s="256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</row>
    <row r="47" spans="2:34" s="30" customFormat="1" ht="30" customHeight="1">
      <c r="B47" s="256"/>
      <c r="C47" s="256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</row>
    <row r="48" spans="2:34" s="30" customFormat="1" ht="30" customHeight="1">
      <c r="B48" s="256"/>
      <c r="C48" s="256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255"/>
      <c r="AD48" s="255"/>
      <c r="AE48" s="255"/>
      <c r="AF48" s="255"/>
      <c r="AG48" s="255"/>
      <c r="AH48" s="255"/>
    </row>
    <row r="49" spans="2:34" s="30" customFormat="1" ht="30" customHeight="1">
      <c r="B49" s="256"/>
      <c r="C49" s="256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</row>
    <row r="50" spans="2:34" s="30" customFormat="1" ht="30" customHeight="1">
      <c r="B50" s="256"/>
      <c r="C50" s="256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5"/>
    </row>
    <row r="51" spans="2:34" s="30" customFormat="1" ht="30" customHeight="1">
      <c r="B51" s="256"/>
      <c r="C51" s="256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255"/>
      <c r="Y51" s="255"/>
      <c r="Z51" s="255"/>
      <c r="AA51" s="255"/>
      <c r="AB51" s="255"/>
      <c r="AC51" s="255"/>
      <c r="AD51" s="255"/>
      <c r="AE51" s="255"/>
      <c r="AF51" s="255"/>
      <c r="AG51" s="255"/>
      <c r="AH51" s="255"/>
    </row>
    <row r="52" spans="2:34" s="30" customFormat="1" ht="30" customHeight="1">
      <c r="B52" s="256"/>
      <c r="C52" s="256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</row>
    <row r="53" spans="2:34" s="30" customFormat="1" ht="30" customHeight="1">
      <c r="B53" s="256"/>
      <c r="C53" s="256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</row>
    <row r="54" spans="2:34" s="30" customFormat="1" ht="30" customHeight="1">
      <c r="B54" s="256"/>
      <c r="C54" s="256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</row>
    <row r="55" spans="2:34" s="30" customFormat="1" ht="30" customHeight="1">
      <c r="B55" s="256"/>
      <c r="C55" s="256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</row>
    <row r="56" spans="2:34" s="30" customFormat="1" ht="30" customHeight="1">
      <c r="B56" s="256"/>
      <c r="C56" s="256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</row>
    <row r="57" spans="2:34" s="30" customFormat="1" ht="30" customHeight="1">
      <c r="B57" s="256"/>
      <c r="C57" s="256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</row>
    <row r="58" spans="2:34" s="30" customFormat="1" ht="30" customHeight="1">
      <c r="B58" s="256"/>
      <c r="C58" s="256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</row>
    <row r="59" spans="2:34" s="30" customFormat="1" ht="30" customHeight="1">
      <c r="B59" s="256"/>
      <c r="C59" s="256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</row>
    <row r="60" spans="2:34" s="30" customFormat="1" ht="30" customHeight="1">
      <c r="B60" s="256"/>
      <c r="C60" s="256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</row>
    <row r="61" spans="2:34" s="30" customFormat="1" ht="30" customHeight="1">
      <c r="B61" s="256"/>
      <c r="C61" s="256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</row>
    <row r="62" spans="2:34" s="30" customFormat="1" ht="30" customHeight="1">
      <c r="B62" s="256"/>
      <c r="C62" s="256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</row>
    <row r="63" spans="2:34" s="30" customFormat="1" ht="30" customHeight="1">
      <c r="B63" s="256"/>
      <c r="C63" s="256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</row>
    <row r="64" spans="2:34" s="30" customFormat="1" ht="30" customHeight="1">
      <c r="B64" s="256"/>
      <c r="C64" s="256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</row>
    <row r="65" spans="2:34" s="30" customFormat="1" ht="30" customHeight="1">
      <c r="B65" s="256"/>
      <c r="C65" s="256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</row>
    <row r="66" spans="2:34" s="30" customFormat="1" ht="30" customHeight="1">
      <c r="B66" s="256"/>
      <c r="C66" s="256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</row>
    <row r="67" spans="2:34" s="30" customFormat="1" ht="30" customHeight="1">
      <c r="B67" s="256"/>
      <c r="C67" s="256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</row>
    <row r="68" spans="2:34" s="30" customFormat="1" ht="30" customHeight="1">
      <c r="B68" s="256"/>
      <c r="C68" s="256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</row>
    <row r="69" spans="2:34" s="30" customFormat="1" ht="30" customHeight="1">
      <c r="B69" s="256"/>
      <c r="C69" s="256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</row>
    <row r="70" spans="2:34" s="30" customFormat="1" ht="30" customHeight="1">
      <c r="B70" s="256"/>
      <c r="C70" s="256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</row>
    <row r="71" spans="2:34" s="30" customFormat="1" ht="30" customHeight="1">
      <c r="B71" s="256"/>
      <c r="C71" s="256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</row>
    <row r="72" spans="2:34" s="30" customFormat="1" ht="30" customHeight="1">
      <c r="B72" s="256"/>
      <c r="C72" s="256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</row>
    <row r="73" spans="2:34" s="30" customFormat="1" ht="30" customHeight="1">
      <c r="B73" s="256"/>
      <c r="C73" s="256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5"/>
      <c r="AD73" s="255"/>
      <c r="AE73" s="255"/>
      <c r="AF73" s="255"/>
      <c r="AG73" s="255"/>
      <c r="AH73" s="255"/>
    </row>
    <row r="74" spans="2:34" s="30" customFormat="1" ht="30" customHeight="1">
      <c r="B74" s="256"/>
      <c r="C74" s="256"/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</row>
    <row r="75" spans="2:34" s="30" customFormat="1" ht="30" customHeight="1">
      <c r="B75" s="256"/>
      <c r="C75" s="256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</row>
    <row r="76" spans="2:34" s="30" customFormat="1" ht="30" customHeight="1">
      <c r="B76" s="256"/>
      <c r="C76" s="256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</row>
    <row r="77" spans="2:34" s="30" customFormat="1" ht="30" customHeight="1">
      <c r="B77" s="256"/>
      <c r="C77" s="256"/>
      <c r="E77" s="255"/>
      <c r="F77" s="255"/>
      <c r="G77" s="255"/>
      <c r="H77" s="255"/>
      <c r="I77" s="255"/>
      <c r="J77" s="255"/>
      <c r="K77" s="255"/>
      <c r="L77" s="255"/>
      <c r="M77" s="255"/>
      <c r="N77" s="255"/>
      <c r="O77" s="255"/>
      <c r="P77" s="255"/>
      <c r="Q77" s="255"/>
      <c r="R77" s="255"/>
      <c r="S77" s="255"/>
      <c r="T77" s="255"/>
      <c r="U77" s="255"/>
      <c r="V77" s="255"/>
      <c r="W77" s="255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</row>
    <row r="78" spans="2:34" s="30" customFormat="1" ht="30" customHeight="1">
      <c r="B78" s="256"/>
      <c r="C78" s="256"/>
      <c r="E78" s="255"/>
      <c r="F78" s="255"/>
      <c r="G78" s="255"/>
      <c r="H78" s="255"/>
      <c r="I78" s="255"/>
      <c r="J78" s="255"/>
      <c r="K78" s="255"/>
      <c r="L78" s="255"/>
      <c r="M78" s="255"/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</row>
    <row r="79" spans="2:34" s="30" customFormat="1" ht="30" customHeight="1">
      <c r="B79" s="256"/>
      <c r="C79" s="256"/>
      <c r="E79" s="255"/>
      <c r="F79" s="255"/>
      <c r="G79" s="255"/>
      <c r="H79" s="255"/>
      <c r="I79" s="255"/>
      <c r="J79" s="255"/>
      <c r="K79" s="255"/>
      <c r="L79" s="255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</row>
    <row r="80" spans="2:34" s="30" customFormat="1" ht="30" customHeight="1">
      <c r="B80" s="256"/>
      <c r="C80" s="256"/>
      <c r="E80" s="255"/>
      <c r="F80" s="255"/>
      <c r="G80" s="255"/>
      <c r="H80" s="25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</row>
    <row r="81" spans="2:34" s="30" customFormat="1" ht="30" customHeight="1">
      <c r="B81" s="256"/>
      <c r="C81" s="256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</row>
    <row r="82" spans="2:34" s="30" customFormat="1" ht="30" customHeight="1">
      <c r="B82" s="256"/>
      <c r="C82" s="256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5"/>
      <c r="AB82" s="255"/>
      <c r="AC82" s="255"/>
      <c r="AD82" s="255"/>
      <c r="AE82" s="255"/>
      <c r="AF82" s="255"/>
      <c r="AG82" s="255"/>
      <c r="AH82" s="255"/>
    </row>
    <row r="83" spans="2:34" s="30" customFormat="1" ht="30" customHeight="1">
      <c r="B83" s="256"/>
      <c r="C83" s="256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55"/>
      <c r="T83" s="255"/>
      <c r="U83" s="255"/>
      <c r="V83" s="255"/>
      <c r="W83" s="255"/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</row>
    <row r="84" spans="2:34" s="30" customFormat="1" ht="30" customHeight="1">
      <c r="B84" s="256"/>
      <c r="C84" s="256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</row>
    <row r="85" spans="2:34" s="30" customFormat="1" ht="30" customHeight="1">
      <c r="B85" s="256"/>
      <c r="C85" s="256"/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55"/>
      <c r="R85" s="255"/>
      <c r="S85" s="255"/>
      <c r="T85" s="255"/>
      <c r="U85" s="255"/>
      <c r="V85" s="255"/>
      <c r="W85" s="255"/>
      <c r="X85" s="255"/>
      <c r="Y85" s="255"/>
      <c r="Z85" s="255"/>
      <c r="AA85" s="255"/>
      <c r="AB85" s="255"/>
      <c r="AC85" s="255"/>
      <c r="AD85" s="255"/>
      <c r="AE85" s="255"/>
      <c r="AF85" s="255"/>
      <c r="AG85" s="255"/>
      <c r="AH85" s="255"/>
    </row>
    <row r="86" spans="2:34" s="30" customFormat="1" ht="30" customHeight="1">
      <c r="B86" s="256"/>
      <c r="C86" s="256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55"/>
      <c r="R86" s="255"/>
      <c r="S86" s="255"/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255"/>
      <c r="AE86" s="255"/>
      <c r="AF86" s="255"/>
      <c r="AG86" s="255"/>
      <c r="AH86" s="255"/>
    </row>
    <row r="87" spans="2:34" s="30" customFormat="1" ht="30" customHeight="1">
      <c r="B87" s="256"/>
      <c r="C87" s="256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55"/>
      <c r="T87" s="255"/>
      <c r="U87" s="255"/>
      <c r="V87" s="255"/>
      <c r="W87" s="255"/>
      <c r="X87" s="255"/>
      <c r="Y87" s="255"/>
      <c r="Z87" s="255"/>
      <c r="AA87" s="255"/>
      <c r="AB87" s="255"/>
      <c r="AC87" s="255"/>
      <c r="AD87" s="255"/>
      <c r="AE87" s="255"/>
      <c r="AF87" s="255"/>
      <c r="AG87" s="255"/>
      <c r="AH87" s="255"/>
    </row>
    <row r="88" spans="2:34" s="30" customFormat="1" ht="30" customHeight="1">
      <c r="B88" s="256"/>
      <c r="C88" s="256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255"/>
      <c r="AF88" s="255"/>
      <c r="AG88" s="255"/>
      <c r="AH88" s="255"/>
    </row>
    <row r="89" spans="2:34" s="30" customFormat="1" ht="30" customHeight="1">
      <c r="B89" s="256"/>
      <c r="C89" s="256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  <c r="AG89" s="255"/>
      <c r="AH89" s="255"/>
    </row>
    <row r="90" spans="2:34" s="30" customFormat="1" ht="30" customHeight="1">
      <c r="B90" s="256"/>
      <c r="C90" s="256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255"/>
      <c r="AF90" s="255"/>
      <c r="AG90" s="255"/>
      <c r="AH90" s="255"/>
    </row>
    <row r="91" spans="2:34" s="30" customFormat="1" ht="30" customHeight="1">
      <c r="B91" s="256"/>
      <c r="C91" s="256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/>
    </row>
    <row r="92" spans="2:34" s="30" customFormat="1" ht="30" customHeight="1">
      <c r="B92" s="256"/>
      <c r="C92" s="256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55"/>
      <c r="AC92" s="255"/>
      <c r="AD92" s="255"/>
      <c r="AE92" s="255"/>
      <c r="AF92" s="255"/>
      <c r="AG92" s="255"/>
      <c r="AH92" s="255"/>
    </row>
    <row r="93" spans="2:34" s="30" customFormat="1" ht="30" customHeight="1">
      <c r="B93" s="256"/>
      <c r="C93" s="256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55"/>
      <c r="AC93" s="255"/>
      <c r="AD93" s="255"/>
      <c r="AE93" s="255"/>
      <c r="AF93" s="255"/>
      <c r="AG93" s="255"/>
      <c r="AH93" s="255"/>
    </row>
    <row r="94" spans="2:34" s="30" customFormat="1" ht="30" customHeight="1">
      <c r="B94" s="256"/>
      <c r="C94" s="256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55"/>
      <c r="AC94" s="255"/>
      <c r="AD94" s="255"/>
      <c r="AE94" s="255"/>
      <c r="AF94" s="255"/>
      <c r="AG94" s="255"/>
      <c r="AH94" s="255"/>
    </row>
    <row r="95" spans="2:34" s="30" customFormat="1" ht="30" customHeight="1">
      <c r="B95" s="256"/>
      <c r="C95" s="256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</row>
    <row r="96" spans="2:34" s="30" customFormat="1" ht="30" customHeight="1">
      <c r="B96" s="256"/>
      <c r="C96" s="256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5"/>
      <c r="AH96" s="255"/>
    </row>
    <row r="97" spans="2:34" s="30" customFormat="1" ht="30" customHeight="1">
      <c r="B97" s="256"/>
      <c r="C97" s="256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5"/>
      <c r="AH97" s="255"/>
    </row>
    <row r="98" spans="2:34" s="30" customFormat="1" ht="30" customHeight="1">
      <c r="B98" s="256"/>
      <c r="C98" s="256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</row>
    <row r="99" spans="2:34" s="30" customFormat="1" ht="30" customHeight="1">
      <c r="B99" s="256"/>
      <c r="C99" s="256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</row>
    <row r="100" spans="2:34" s="30" customFormat="1" ht="30" customHeight="1">
      <c r="B100" s="256"/>
      <c r="C100" s="256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</row>
    <row r="101" spans="2:34" s="30" customFormat="1" ht="30" customHeight="1">
      <c r="B101" s="256"/>
      <c r="C101" s="256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  <c r="W101" s="255"/>
      <c r="X101" s="255"/>
      <c r="Y101" s="255"/>
      <c r="Z101" s="255"/>
      <c r="AA101" s="255"/>
      <c r="AB101" s="255"/>
      <c r="AC101" s="255"/>
      <c r="AD101" s="255"/>
      <c r="AE101" s="255"/>
      <c r="AF101" s="255"/>
      <c r="AG101" s="255"/>
      <c r="AH101" s="255"/>
    </row>
    <row r="102" spans="2:34" s="30" customFormat="1" ht="30" customHeight="1">
      <c r="B102" s="256"/>
      <c r="C102" s="256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  <c r="W102" s="255"/>
      <c r="X102" s="255"/>
      <c r="Y102" s="255"/>
      <c r="Z102" s="255"/>
      <c r="AA102" s="255"/>
      <c r="AB102" s="255"/>
      <c r="AC102" s="255"/>
      <c r="AD102" s="255"/>
      <c r="AE102" s="255"/>
      <c r="AF102" s="255"/>
      <c r="AG102" s="255"/>
      <c r="AH102" s="255"/>
    </row>
    <row r="103" spans="2:34" s="30" customFormat="1" ht="30" customHeight="1">
      <c r="B103" s="256"/>
      <c r="C103" s="256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</row>
    <row r="104" spans="2:34" s="30" customFormat="1" ht="30" customHeight="1">
      <c r="B104" s="256"/>
      <c r="C104" s="256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</row>
    <row r="105" spans="2:34" s="30" customFormat="1" ht="30" customHeight="1">
      <c r="B105" s="256"/>
      <c r="C105" s="256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</row>
    <row r="106" spans="2:34" s="30" customFormat="1" ht="30" customHeight="1">
      <c r="B106" s="256"/>
      <c r="C106" s="256"/>
      <c r="E106" s="255"/>
      <c r="F106" s="255"/>
      <c r="G106" s="255"/>
      <c r="H106" s="255"/>
      <c r="I106" s="255"/>
      <c r="J106" s="255"/>
      <c r="K106" s="255"/>
      <c r="L106" s="255"/>
      <c r="M106" s="255"/>
      <c r="N106" s="255"/>
      <c r="O106" s="255"/>
      <c r="P106" s="255"/>
      <c r="Q106" s="255"/>
      <c r="R106" s="255"/>
      <c r="S106" s="255"/>
      <c r="T106" s="255"/>
      <c r="U106" s="255"/>
      <c r="V106" s="255"/>
      <c r="W106" s="255"/>
      <c r="X106" s="255"/>
      <c r="Y106" s="255"/>
      <c r="Z106" s="255"/>
      <c r="AA106" s="255"/>
      <c r="AB106" s="255"/>
      <c r="AC106" s="255"/>
      <c r="AD106" s="255"/>
      <c r="AE106" s="255"/>
      <c r="AF106" s="255"/>
      <c r="AG106" s="255"/>
      <c r="AH106" s="255"/>
    </row>
    <row r="107" spans="2:34" s="30" customFormat="1" ht="30" customHeight="1">
      <c r="B107" s="256"/>
      <c r="C107" s="256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5"/>
      <c r="Z107" s="255"/>
      <c r="AA107" s="255"/>
      <c r="AB107" s="255"/>
      <c r="AC107" s="255"/>
      <c r="AD107" s="255"/>
      <c r="AE107" s="255"/>
      <c r="AF107" s="255"/>
      <c r="AG107" s="255"/>
      <c r="AH107" s="255"/>
    </row>
    <row r="108" spans="2:34" s="30" customFormat="1" ht="30" customHeight="1">
      <c r="B108" s="256"/>
      <c r="C108" s="256"/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</row>
    <row r="109" spans="2:34" s="30" customFormat="1" ht="30" customHeight="1">
      <c r="B109" s="256"/>
      <c r="C109" s="256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</row>
    <row r="110" spans="2:34" s="30" customFormat="1" ht="30" customHeight="1">
      <c r="B110" s="256"/>
      <c r="C110" s="256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</row>
    <row r="111" spans="2:34" s="30" customFormat="1" ht="30" customHeight="1">
      <c r="B111" s="256"/>
      <c r="C111" s="256"/>
      <c r="E111" s="255"/>
      <c r="F111" s="255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</row>
    <row r="112" spans="2:34" s="30" customFormat="1" ht="30" customHeight="1">
      <c r="B112" s="256"/>
      <c r="C112" s="256"/>
      <c r="E112" s="255"/>
      <c r="F112" s="255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</row>
    <row r="113" spans="2:34" s="30" customFormat="1" ht="30" customHeight="1">
      <c r="B113" s="256"/>
      <c r="C113" s="256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</row>
    <row r="114" spans="2:34" s="30" customFormat="1" ht="30" customHeight="1">
      <c r="B114" s="256"/>
      <c r="C114" s="256"/>
      <c r="E114" s="255"/>
      <c r="F114" s="255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</row>
    <row r="115" spans="2:34" s="30" customFormat="1" ht="30" customHeight="1">
      <c r="B115" s="256"/>
      <c r="C115" s="256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</row>
    <row r="116" spans="2:34" s="30" customFormat="1" ht="30" customHeight="1">
      <c r="B116" s="256"/>
      <c r="C116" s="256"/>
      <c r="E116" s="255"/>
      <c r="F116" s="255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</row>
    <row r="117" spans="2:34" s="30" customFormat="1" ht="30" customHeight="1">
      <c r="B117" s="256"/>
      <c r="C117" s="256"/>
      <c r="E117" s="255"/>
      <c r="F117" s="255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</row>
    <row r="118" spans="2:34" s="30" customFormat="1" ht="30" customHeight="1">
      <c r="B118" s="256"/>
      <c r="C118" s="256"/>
      <c r="E118" s="255"/>
      <c r="F118" s="255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</row>
    <row r="119" spans="2:34" s="30" customFormat="1" ht="30" customHeight="1">
      <c r="B119" s="256"/>
      <c r="C119" s="256"/>
      <c r="E119" s="255"/>
      <c r="F119" s="255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</row>
    <row r="120" spans="2:34" s="30" customFormat="1" ht="30" customHeight="1">
      <c r="B120" s="256"/>
      <c r="C120" s="256"/>
      <c r="E120" s="255"/>
      <c r="F120" s="255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</row>
    <row r="121" spans="2:34" s="30" customFormat="1" ht="41.25" customHeight="1">
      <c r="B121" s="256"/>
      <c r="C121" s="509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</row>
    <row r="122" spans="2:34" s="30" customFormat="1" ht="18" customHeight="1">
      <c r="B122" s="256"/>
      <c r="C122" s="509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</row>
    <row r="123" spans="2:34" s="30" customFormat="1" ht="18" customHeight="1">
      <c r="B123" s="256"/>
      <c r="C123" s="509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</row>
    <row r="124" spans="2:34" s="30" customFormat="1" ht="18" customHeight="1">
      <c r="B124" s="256"/>
      <c r="C124" s="509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</row>
    <row r="125" spans="2:34" s="30" customFormat="1" ht="18" customHeight="1">
      <c r="B125" s="256"/>
      <c r="C125" s="509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</row>
    <row r="126" spans="2:34" s="30" customFormat="1" ht="18" customHeight="1">
      <c r="B126" s="256"/>
      <c r="C126" s="509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</row>
    <row r="127" spans="2:34" s="30" customFormat="1" ht="18" customHeight="1">
      <c r="B127" s="256"/>
      <c r="C127" s="509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</row>
    <row r="128" spans="2:34" s="30" customFormat="1" ht="18" customHeight="1">
      <c r="B128" s="256"/>
      <c r="C128" s="509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</row>
    <row r="129" spans="1:33" s="30" customFormat="1" ht="18" customHeight="1">
      <c r="B129" s="256"/>
      <c r="C129" s="509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4"/>
      <c r="X129" s="254"/>
      <c r="Y129" s="254"/>
      <c r="Z129" s="254"/>
      <c r="AA129" s="254"/>
      <c r="AB129" s="254"/>
      <c r="AC129" s="254"/>
      <c r="AD129" s="254"/>
      <c r="AE129" s="254"/>
      <c r="AF129" s="254"/>
      <c r="AG129" s="254"/>
    </row>
    <row r="130" spans="1:33" s="30" customFormat="1" ht="18" customHeight="1">
      <c r="B130" s="256"/>
      <c r="C130" s="509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AC130" s="254"/>
      <c r="AD130" s="254"/>
      <c r="AE130" s="254"/>
      <c r="AF130" s="254"/>
      <c r="AG130" s="254"/>
    </row>
    <row r="131" spans="1:33" s="30" customFormat="1" ht="18" customHeight="1">
      <c r="B131" s="256"/>
      <c r="C131" s="509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  <c r="AF131" s="254"/>
      <c r="AG131" s="254"/>
    </row>
    <row r="132" spans="1:33" s="30" customFormat="1" ht="18" customHeight="1">
      <c r="B132" s="256"/>
      <c r="C132" s="509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  <c r="AF132" s="254"/>
      <c r="AG132" s="254"/>
    </row>
    <row r="133" spans="1:33" s="30" customFormat="1" ht="18" customHeight="1">
      <c r="B133" s="256"/>
      <c r="C133" s="509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  <c r="AF133" s="254"/>
      <c r="AG133" s="254"/>
    </row>
    <row r="134" spans="1:33" s="30" customFormat="1" ht="18" customHeight="1">
      <c r="B134" s="256"/>
      <c r="C134" s="509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</row>
    <row r="135" spans="1:33" s="30" customFormat="1" ht="18" customHeight="1">
      <c r="B135" s="256"/>
      <c r="C135" s="509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</row>
    <row r="136" spans="1:33" s="30" customFormat="1" ht="18" customHeight="1">
      <c r="B136" s="256"/>
      <c r="C136" s="509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4"/>
      <c r="X136" s="254"/>
      <c r="Y136" s="254"/>
      <c r="Z136" s="254"/>
      <c r="AA136" s="254"/>
      <c r="AB136" s="254"/>
      <c r="AC136" s="254"/>
      <c r="AD136" s="254"/>
      <c r="AE136" s="254"/>
      <c r="AF136" s="254"/>
      <c r="AG136" s="254"/>
    </row>
    <row r="137" spans="1:33" s="30" customFormat="1" ht="18" customHeight="1">
      <c r="B137" s="256"/>
      <c r="C137" s="509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</row>
    <row r="138" spans="1:33" s="30" customFormat="1" ht="18" customHeight="1">
      <c r="B138" s="256"/>
      <c r="C138" s="509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4"/>
      <c r="X138" s="254"/>
      <c r="Y138" s="254"/>
      <c r="Z138" s="254"/>
      <c r="AA138" s="254"/>
      <c r="AB138" s="254"/>
      <c r="AC138" s="254"/>
      <c r="AD138" s="254"/>
      <c r="AE138" s="254"/>
      <c r="AF138" s="254"/>
      <c r="AG138" s="254"/>
    </row>
    <row r="139" spans="1:33" s="30" customFormat="1" ht="18" customHeight="1">
      <c r="B139" s="256"/>
      <c r="C139" s="509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4"/>
      <c r="X139" s="254"/>
      <c r="Y139" s="254"/>
      <c r="Z139" s="254"/>
      <c r="AA139" s="254"/>
      <c r="AB139" s="254"/>
      <c r="AC139" s="254"/>
      <c r="AD139" s="254"/>
      <c r="AE139" s="254"/>
      <c r="AF139" s="254"/>
      <c r="AG139" s="254"/>
    </row>
    <row r="140" spans="1:33" s="30" customFormat="1" ht="18" customHeight="1">
      <c r="B140" s="256"/>
      <c r="C140" s="509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4"/>
      <c r="X140" s="254"/>
      <c r="Y140" s="254"/>
      <c r="Z140" s="254"/>
      <c r="AA140" s="254"/>
      <c r="AB140" s="254"/>
      <c r="AC140" s="254"/>
      <c r="AD140" s="254"/>
      <c r="AE140" s="254"/>
      <c r="AF140" s="254"/>
      <c r="AG140" s="254"/>
    </row>
    <row r="141" spans="1:33" s="30" customFormat="1" ht="21" customHeight="1">
      <c r="A141" s="401"/>
      <c r="B141"/>
      <c r="C141" s="401"/>
      <c r="D141" s="11" t="s">
        <v>1097</v>
      </c>
      <c r="E141" s="386"/>
      <c r="F141" s="386"/>
      <c r="G141" s="386"/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6"/>
      <c r="S141" s="386"/>
      <c r="T141" s="386"/>
      <c r="U141" s="386"/>
      <c r="V141" s="386"/>
      <c r="W141" s="386"/>
      <c r="X141" s="386"/>
      <c r="Y141" s="386"/>
      <c r="Z141" s="386"/>
      <c r="AA141" s="386"/>
      <c r="AB141" s="386"/>
      <c r="AC141" s="386"/>
      <c r="AD141" s="386"/>
      <c r="AE141" s="386"/>
      <c r="AF141" s="386"/>
      <c r="AG141" s="386"/>
    </row>
    <row r="142" spans="1:33" s="30" customFormat="1" ht="21" customHeight="1">
      <c r="A142" s="401"/>
      <c r="C142" s="401"/>
      <c r="D142" s="11" t="s">
        <v>851</v>
      </c>
      <c r="E142" s="386"/>
      <c r="F142" s="386"/>
      <c r="G142" s="386"/>
      <c r="H142" s="386"/>
      <c r="I142" s="386"/>
      <c r="J142" s="386"/>
      <c r="K142" s="386"/>
      <c r="L142" s="386"/>
      <c r="M142" s="386"/>
      <c r="N142" s="386"/>
      <c r="O142" s="386"/>
      <c r="P142" s="386"/>
      <c r="Q142" s="386"/>
      <c r="R142" s="386"/>
      <c r="S142" s="386"/>
      <c r="T142" s="386"/>
      <c r="U142" s="386"/>
      <c r="V142" s="386"/>
      <c r="W142" s="386"/>
      <c r="X142" s="386"/>
      <c r="Y142" s="386"/>
      <c r="Z142" s="386"/>
      <c r="AA142" s="386"/>
      <c r="AB142" s="386"/>
      <c r="AC142" s="386"/>
      <c r="AD142" s="386"/>
      <c r="AE142" s="386"/>
      <c r="AF142" s="386"/>
      <c r="AG142" s="386"/>
    </row>
    <row r="143" spans="1:33" s="30" customFormat="1" ht="20.100000000000001" customHeight="1">
      <c r="A143" s="401"/>
      <c r="C143" s="401"/>
      <c r="D143" s="11" t="s">
        <v>1005</v>
      </c>
      <c r="E143" s="386"/>
      <c r="F143" s="386"/>
      <c r="G143" s="386"/>
      <c r="H143" s="386"/>
      <c r="I143" s="386"/>
      <c r="J143" s="386"/>
      <c r="K143" s="386"/>
      <c r="L143" s="386"/>
      <c r="M143" s="386"/>
      <c r="N143" s="386"/>
      <c r="O143" s="386"/>
      <c r="P143" s="386"/>
      <c r="Q143" s="386"/>
      <c r="R143" s="386"/>
      <c r="S143" s="386"/>
      <c r="T143" s="386"/>
      <c r="U143" s="386"/>
      <c r="V143" s="386"/>
      <c r="W143" s="386"/>
      <c r="X143" s="386"/>
      <c r="Y143" s="386"/>
      <c r="Z143" s="386"/>
      <c r="AA143" s="386"/>
      <c r="AB143" s="386"/>
      <c r="AC143" s="386"/>
      <c r="AD143" s="386"/>
      <c r="AE143" s="386"/>
      <c r="AF143" s="386"/>
      <c r="AG143" s="386"/>
    </row>
    <row r="144" spans="1:33" s="30" customFormat="1" ht="20.100000000000001" customHeight="1">
      <c r="A144" s="401"/>
      <c r="C144" s="401"/>
      <c r="D144" s="11" t="s">
        <v>1005</v>
      </c>
      <c r="E144" s="386"/>
      <c r="F144" s="386"/>
      <c r="G144" s="386"/>
      <c r="H144" s="386"/>
      <c r="I144" s="386"/>
      <c r="J144" s="386"/>
      <c r="K144" s="386"/>
      <c r="L144" s="386"/>
      <c r="M144" s="386"/>
      <c r="N144" s="386"/>
      <c r="O144" s="386"/>
      <c r="P144" s="386"/>
      <c r="Q144" s="386"/>
      <c r="R144" s="386"/>
      <c r="S144" s="386"/>
      <c r="T144" s="386"/>
      <c r="U144" s="386"/>
      <c r="V144" s="386"/>
      <c r="W144" s="386"/>
      <c r="X144" s="386"/>
      <c r="Y144" s="386"/>
      <c r="Z144" s="386"/>
      <c r="AA144" s="386"/>
      <c r="AB144" s="386"/>
      <c r="AC144" s="386"/>
      <c r="AD144" s="386"/>
      <c r="AE144" s="386"/>
      <c r="AF144" s="386"/>
      <c r="AG144" s="386"/>
    </row>
    <row r="145" spans="1:34" s="30" customFormat="1" ht="20.100000000000001" customHeight="1">
      <c r="A145" s="401"/>
      <c r="B145"/>
      <c r="C145" s="401"/>
      <c r="D145" s="11" t="s">
        <v>1005</v>
      </c>
      <c r="E145" s="386"/>
      <c r="F145" s="386"/>
      <c r="G145" s="386"/>
      <c r="H145" s="386"/>
      <c r="I145" s="386"/>
      <c r="J145" s="386"/>
      <c r="K145" s="386"/>
      <c r="L145" s="386"/>
      <c r="M145" s="386"/>
      <c r="N145" s="386"/>
      <c r="O145" s="386"/>
      <c r="P145" s="386"/>
      <c r="Q145" s="386"/>
      <c r="R145" s="386"/>
      <c r="S145" s="386"/>
      <c r="T145" s="386"/>
      <c r="U145" s="386"/>
      <c r="V145" s="386"/>
      <c r="W145" s="386"/>
      <c r="X145" s="386"/>
      <c r="Y145" s="386"/>
      <c r="Z145" s="386"/>
      <c r="AA145" s="386"/>
      <c r="AB145" s="386"/>
      <c r="AC145" s="386"/>
      <c r="AD145" s="386"/>
      <c r="AE145" s="386"/>
      <c r="AF145" s="386"/>
      <c r="AG145" s="386"/>
    </row>
    <row r="146" spans="1:34" s="30" customFormat="1" ht="20.100000000000001" customHeight="1">
      <c r="A146" s="401"/>
      <c r="C146" s="401"/>
      <c r="D146" s="11" t="s">
        <v>851</v>
      </c>
      <c r="E146" s="386"/>
      <c r="F146" s="386"/>
      <c r="G146" s="386"/>
      <c r="H146" s="386"/>
      <c r="I146" s="386"/>
      <c r="J146" s="386"/>
      <c r="K146" s="386"/>
      <c r="L146" s="386"/>
      <c r="M146" s="386"/>
      <c r="N146" s="386"/>
      <c r="O146" s="386"/>
      <c r="P146" s="386"/>
      <c r="Q146" s="386"/>
      <c r="R146" s="386"/>
      <c r="S146" s="386"/>
      <c r="T146" s="386"/>
      <c r="U146" s="386"/>
      <c r="V146" s="386"/>
      <c r="W146" s="386"/>
      <c r="X146" s="386"/>
      <c r="Y146" s="386"/>
      <c r="Z146" s="386"/>
      <c r="AA146" s="386"/>
      <c r="AB146" s="386"/>
      <c r="AC146" s="386"/>
      <c r="AD146" s="386"/>
      <c r="AE146" s="386"/>
      <c r="AF146" s="386"/>
      <c r="AG146" s="386"/>
    </row>
    <row r="147" spans="1:34" s="30" customFormat="1" ht="20.100000000000001" customHeight="1">
      <c r="A147" s="401"/>
      <c r="B147"/>
      <c r="C147" s="401"/>
      <c r="D147" s="11" t="s">
        <v>851</v>
      </c>
      <c r="E147" s="386"/>
      <c r="F147" s="386"/>
      <c r="G147" s="386"/>
      <c r="H147" s="386"/>
      <c r="I147" s="386"/>
      <c r="J147" s="386"/>
      <c r="K147" s="386"/>
      <c r="L147" s="386"/>
      <c r="M147" s="386"/>
      <c r="N147" s="386"/>
      <c r="O147" s="386"/>
      <c r="P147" s="386"/>
      <c r="Q147" s="386"/>
      <c r="R147" s="386"/>
      <c r="S147" s="386"/>
      <c r="T147" s="386"/>
      <c r="U147" s="386"/>
      <c r="V147" s="386"/>
      <c r="W147" s="386"/>
      <c r="X147" s="386"/>
      <c r="Y147" s="386"/>
      <c r="Z147" s="386"/>
      <c r="AA147" s="386"/>
      <c r="AB147" s="386"/>
      <c r="AC147" s="386"/>
      <c r="AD147" s="386"/>
      <c r="AE147" s="386"/>
      <c r="AF147" s="386"/>
      <c r="AG147" s="386"/>
    </row>
    <row r="148" spans="1:34" s="30" customFormat="1" ht="19.5" customHeight="1">
      <c r="A148" s="401"/>
      <c r="C148" s="401"/>
      <c r="D148" s="11" t="s">
        <v>855</v>
      </c>
      <c r="E148" s="386"/>
      <c r="F148" s="386"/>
      <c r="G148" s="386"/>
      <c r="H148" s="386"/>
      <c r="I148" s="386"/>
      <c r="J148" s="386"/>
      <c r="K148" s="386"/>
      <c r="L148" s="386"/>
      <c r="M148" s="386"/>
      <c r="N148" s="386"/>
      <c r="O148" s="386"/>
      <c r="P148" s="386"/>
      <c r="Q148" s="386"/>
      <c r="R148" s="386"/>
      <c r="S148" s="386"/>
      <c r="T148" s="386"/>
      <c r="U148" s="386"/>
      <c r="V148" s="386"/>
      <c r="W148" s="386"/>
      <c r="X148" s="386"/>
      <c r="Y148" s="386"/>
      <c r="Z148" s="386"/>
      <c r="AA148" s="386"/>
      <c r="AB148" s="386"/>
      <c r="AC148" s="386"/>
      <c r="AD148" s="386"/>
      <c r="AE148" s="386"/>
      <c r="AF148" s="386"/>
      <c r="AG148" s="386"/>
    </row>
    <row r="149" spans="1:34" s="30" customFormat="1" ht="19.5" customHeight="1">
      <c r="A149" s="401"/>
      <c r="C149" s="401"/>
      <c r="D149" s="11" t="s">
        <v>869</v>
      </c>
      <c r="E149" s="386"/>
      <c r="F149" s="386"/>
      <c r="G149" s="386"/>
      <c r="H149" s="386"/>
      <c r="I149" s="386"/>
      <c r="J149" s="386"/>
      <c r="K149" s="386"/>
      <c r="L149" s="386"/>
      <c r="M149" s="386"/>
      <c r="N149" s="386"/>
      <c r="O149" s="386"/>
      <c r="P149" s="386"/>
      <c r="Q149" s="386"/>
      <c r="R149" s="386"/>
      <c r="S149" s="386"/>
      <c r="T149" s="386"/>
      <c r="U149" s="386"/>
      <c r="V149" s="386"/>
      <c r="W149" s="386"/>
      <c r="X149" s="386"/>
      <c r="Y149" s="386"/>
      <c r="Z149" s="386"/>
      <c r="AA149" s="386"/>
      <c r="AB149" s="386"/>
      <c r="AC149" s="386"/>
      <c r="AD149" s="386"/>
      <c r="AE149" s="386"/>
      <c r="AF149" s="386"/>
      <c r="AG149" s="386"/>
    </row>
    <row r="150" spans="1:34" s="30" customFormat="1" ht="20.100000000000001" customHeight="1">
      <c r="A150" s="401"/>
      <c r="B150"/>
      <c r="C150" s="401"/>
      <c r="D150" s="11" t="s">
        <v>851</v>
      </c>
      <c r="E150" s="386"/>
      <c r="F150" s="386"/>
      <c r="G150" s="386"/>
      <c r="H150" s="386"/>
      <c r="I150" s="386"/>
      <c r="J150" s="386"/>
      <c r="K150" s="386"/>
      <c r="L150" s="386"/>
      <c r="M150" s="386"/>
      <c r="N150" s="386"/>
      <c r="O150" s="386"/>
      <c r="P150" s="386"/>
      <c r="Q150" s="386"/>
      <c r="R150" s="386"/>
      <c r="S150" s="386"/>
      <c r="T150" s="386"/>
      <c r="U150" s="386"/>
      <c r="V150" s="386"/>
      <c r="W150" s="386"/>
      <c r="X150" s="386"/>
      <c r="Y150" s="386"/>
      <c r="Z150" s="386"/>
      <c r="AA150" s="386"/>
      <c r="AB150" s="386"/>
      <c r="AC150" s="386"/>
      <c r="AD150" s="386"/>
      <c r="AE150" s="386"/>
      <c r="AF150" s="386"/>
      <c r="AG150" s="386"/>
    </row>
    <row r="151" spans="1:34" s="30" customFormat="1" ht="20.100000000000001" customHeight="1">
      <c r="A151" s="401"/>
      <c r="C151" s="401"/>
      <c r="D151" s="11" t="s">
        <v>1005</v>
      </c>
      <c r="E151" s="386"/>
      <c r="F151" s="386"/>
      <c r="G151" s="386"/>
      <c r="H151" s="386"/>
      <c r="I151" s="386"/>
      <c r="J151" s="386"/>
      <c r="K151" s="386"/>
      <c r="L151" s="386"/>
      <c r="M151" s="386"/>
      <c r="N151" s="386"/>
      <c r="O151" s="386"/>
      <c r="P151" s="386"/>
      <c r="Q151" s="386"/>
      <c r="R151" s="386"/>
      <c r="S151" s="386"/>
      <c r="T151" s="386"/>
      <c r="U151" s="386"/>
      <c r="V151" s="386"/>
      <c r="W151" s="386"/>
      <c r="X151" s="386"/>
      <c r="Y151" s="386"/>
      <c r="Z151" s="386"/>
      <c r="AA151" s="386"/>
      <c r="AB151" s="386"/>
      <c r="AC151" s="386"/>
      <c r="AD151" s="386"/>
      <c r="AE151" s="386"/>
      <c r="AF151" s="386"/>
      <c r="AG151" s="386"/>
    </row>
    <row r="152" spans="1:34" s="30" customFormat="1" ht="20.100000000000001" customHeight="1">
      <c r="A152" s="401"/>
      <c r="C152" s="401"/>
      <c r="D152" s="11" t="s">
        <v>885</v>
      </c>
      <c r="E152" s="386"/>
      <c r="F152" s="386"/>
      <c r="G152" s="386"/>
      <c r="H152" s="386"/>
      <c r="I152" s="386"/>
      <c r="J152" s="386"/>
      <c r="K152" s="386"/>
      <c r="L152" s="386"/>
      <c r="M152" s="386"/>
      <c r="N152" s="386"/>
      <c r="O152" s="386"/>
      <c r="P152" s="386"/>
      <c r="Q152" s="386"/>
      <c r="R152" s="386"/>
      <c r="S152" s="386"/>
      <c r="T152" s="386"/>
      <c r="U152" s="386"/>
      <c r="V152" s="386"/>
      <c r="W152" s="386"/>
      <c r="X152" s="386"/>
      <c r="Y152" s="386"/>
      <c r="Z152" s="386"/>
      <c r="AA152" s="386"/>
      <c r="AB152" s="386"/>
      <c r="AC152" s="386"/>
      <c r="AD152" s="386"/>
      <c r="AE152" s="386"/>
      <c r="AF152" s="386"/>
      <c r="AG152" s="386"/>
    </row>
    <row r="153" spans="1:34" s="30" customFormat="1" ht="20.100000000000001" customHeight="1">
      <c r="A153" s="401"/>
      <c r="B153"/>
      <c r="C153" s="401"/>
      <c r="D153" s="11" t="s">
        <v>851</v>
      </c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  <c r="U153" s="386"/>
      <c r="V153" s="386"/>
      <c r="W153" s="386"/>
      <c r="X153" s="386"/>
      <c r="Y153" s="386"/>
      <c r="Z153" s="386"/>
      <c r="AA153" s="386"/>
      <c r="AB153" s="386"/>
      <c r="AC153" s="386"/>
      <c r="AD153" s="386"/>
      <c r="AE153" s="386"/>
      <c r="AF153" s="386"/>
      <c r="AG153" s="386"/>
    </row>
    <row r="154" spans="1:34" s="30" customFormat="1" ht="20.100000000000001" customHeight="1">
      <c r="A154" s="401"/>
      <c r="B154"/>
      <c r="C154" s="401"/>
      <c r="D154" s="11" t="s">
        <v>851</v>
      </c>
      <c r="E154" s="386"/>
      <c r="F154" s="386"/>
      <c r="G154" s="386"/>
      <c r="H154" s="386"/>
      <c r="I154" s="386"/>
      <c r="J154" s="386"/>
      <c r="K154" s="386"/>
      <c r="L154" s="386"/>
      <c r="M154" s="386"/>
      <c r="N154" s="386"/>
      <c r="O154" s="386"/>
      <c r="P154" s="386"/>
      <c r="Q154" s="386"/>
      <c r="R154" s="386"/>
      <c r="S154" s="386"/>
      <c r="T154" s="386"/>
      <c r="U154" s="386"/>
      <c r="V154" s="386"/>
      <c r="W154" s="386"/>
      <c r="X154" s="386"/>
      <c r="Y154" s="386"/>
      <c r="Z154" s="386"/>
      <c r="AA154" s="386"/>
      <c r="AB154" s="386"/>
      <c r="AC154" s="386"/>
      <c r="AD154" s="386"/>
      <c r="AE154" s="386"/>
      <c r="AF154" s="386"/>
      <c r="AG154" s="386"/>
    </row>
    <row r="155" spans="1:34" s="30" customFormat="1" ht="20.100000000000001" customHeight="1">
      <c r="A155" s="401"/>
      <c r="C155" s="401"/>
      <c r="D155" s="11" t="s">
        <v>853</v>
      </c>
      <c r="E155" s="386"/>
      <c r="F155" s="386"/>
      <c r="G155" s="386"/>
      <c r="H155" s="386"/>
      <c r="I155" s="386"/>
      <c r="J155" s="386"/>
      <c r="K155" s="386"/>
      <c r="L155" s="386"/>
      <c r="M155" s="386"/>
      <c r="N155" s="386"/>
      <c r="O155" s="386"/>
      <c r="P155" s="386"/>
      <c r="Q155" s="386"/>
      <c r="R155" s="386"/>
      <c r="S155" s="386"/>
      <c r="T155" s="386"/>
      <c r="U155" s="386"/>
      <c r="V155" s="386"/>
      <c r="W155" s="386"/>
      <c r="X155" s="386"/>
      <c r="Y155" s="386"/>
      <c r="Z155" s="386"/>
      <c r="AA155" s="386"/>
      <c r="AB155" s="386"/>
      <c r="AC155" s="386"/>
      <c r="AD155" s="386"/>
      <c r="AE155" s="386"/>
      <c r="AF155" s="386"/>
      <c r="AG155" s="386"/>
    </row>
    <row r="156" spans="1:34" s="30" customFormat="1" ht="20.100000000000001" customHeight="1">
      <c r="A156" s="401"/>
      <c r="B156"/>
      <c r="C156" s="401"/>
      <c r="D156" s="11" t="s">
        <v>859</v>
      </c>
      <c r="E156" s="386"/>
      <c r="F156" s="386"/>
      <c r="G156" s="386"/>
      <c r="H156" s="386"/>
      <c r="I156" s="386"/>
      <c r="J156" s="386"/>
      <c r="K156" s="386"/>
      <c r="L156" s="386"/>
      <c r="M156" s="386"/>
      <c r="N156" s="386"/>
      <c r="O156" s="386"/>
      <c r="P156" s="386"/>
      <c r="Q156" s="386"/>
      <c r="R156" s="386"/>
      <c r="S156" s="386"/>
      <c r="T156" s="386"/>
      <c r="U156" s="386"/>
      <c r="V156" s="386"/>
      <c r="W156" s="386"/>
      <c r="X156" s="386"/>
      <c r="Y156" s="386"/>
      <c r="Z156" s="386"/>
      <c r="AA156" s="386"/>
      <c r="AB156" s="386"/>
      <c r="AC156" s="386"/>
      <c r="AD156" s="386"/>
      <c r="AE156" s="386"/>
      <c r="AF156" s="386"/>
      <c r="AG156" s="386"/>
    </row>
    <row r="157" spans="1:34" s="30" customFormat="1" ht="20.100000000000001" customHeight="1">
      <c r="A157" s="401"/>
      <c r="B157" s="109"/>
      <c r="C157" s="510"/>
      <c r="D157" s="11" t="s">
        <v>1005</v>
      </c>
      <c r="E157" s="386"/>
      <c r="F157" s="386"/>
      <c r="G157" s="386"/>
      <c r="H157" s="386"/>
      <c r="I157" s="386"/>
      <c r="J157" s="386"/>
      <c r="K157" s="386"/>
      <c r="L157" s="386"/>
      <c r="M157" s="386"/>
      <c r="N157" s="386"/>
      <c r="O157" s="386"/>
      <c r="P157" s="386"/>
      <c r="Q157" s="386"/>
      <c r="R157" s="386"/>
      <c r="S157" s="386"/>
      <c r="T157" s="386"/>
      <c r="U157" s="386"/>
      <c r="V157" s="386"/>
      <c r="W157" s="386"/>
      <c r="X157" s="386"/>
      <c r="Y157" s="386"/>
      <c r="Z157" s="386"/>
      <c r="AA157" s="386"/>
      <c r="AB157" s="386"/>
      <c r="AC157" s="386"/>
      <c r="AD157" s="386"/>
      <c r="AE157" s="386"/>
      <c r="AF157" s="386"/>
      <c r="AG157" s="386"/>
    </row>
    <row r="158" spans="1:34" s="30" customFormat="1" ht="20.100000000000001" customHeight="1">
      <c r="A158" s="401"/>
      <c r="B158" s="109"/>
      <c r="C158" s="510"/>
      <c r="D158" s="11" t="s">
        <v>1005</v>
      </c>
      <c r="E158" s="386"/>
      <c r="F158" s="386"/>
      <c r="G158" s="386"/>
      <c r="H158" s="386"/>
      <c r="I158" s="386"/>
      <c r="J158" s="386"/>
      <c r="K158" s="386"/>
      <c r="L158" s="386"/>
      <c r="M158" s="386"/>
      <c r="N158" s="386"/>
      <c r="O158" s="386"/>
      <c r="P158" s="386"/>
      <c r="Q158" s="386"/>
      <c r="R158" s="386"/>
      <c r="S158" s="386"/>
      <c r="T158" s="386"/>
      <c r="U158" s="386"/>
      <c r="V158" s="386"/>
      <c r="W158" s="386"/>
      <c r="X158" s="386"/>
      <c r="Y158" s="386"/>
      <c r="Z158" s="386"/>
      <c r="AA158" s="386"/>
      <c r="AB158" s="386"/>
      <c r="AC158" s="386"/>
      <c r="AD158" s="386"/>
      <c r="AE158" s="386"/>
      <c r="AF158" s="386"/>
      <c r="AG158" s="386"/>
    </row>
    <row r="159" spans="1:34" s="30" customFormat="1" ht="19.5" customHeight="1">
      <c r="A159" s="401"/>
      <c r="B159"/>
      <c r="C159" s="401"/>
      <c r="D159" s="11" t="s">
        <v>851</v>
      </c>
      <c r="E159" s="386"/>
      <c r="F159" s="386"/>
      <c r="G159" s="386"/>
      <c r="H159" s="386"/>
      <c r="I159" s="386"/>
      <c r="J159" s="386"/>
      <c r="K159" s="386"/>
      <c r="L159" s="386"/>
      <c r="M159" s="386"/>
      <c r="N159" s="386"/>
      <c r="O159" s="386"/>
      <c r="P159" s="386"/>
      <c r="Q159" s="386"/>
      <c r="R159" s="386"/>
      <c r="S159" s="386"/>
      <c r="T159" s="386"/>
      <c r="U159" s="386"/>
      <c r="V159" s="386"/>
      <c r="W159" s="386"/>
      <c r="X159" s="386"/>
      <c r="Y159" s="386"/>
      <c r="Z159" s="386"/>
      <c r="AA159" s="386"/>
      <c r="AB159" s="386"/>
      <c r="AC159" s="386"/>
      <c r="AD159" s="386"/>
      <c r="AE159" s="386"/>
      <c r="AF159" s="386"/>
      <c r="AG159" s="386"/>
    </row>
    <row r="160" spans="1:34">
      <c r="B160" s="30"/>
      <c r="C160" s="401"/>
      <c r="D160" s="30"/>
      <c r="E160" s="255">
        <f t="shared" ref="E160:S160" si="1">SUM(E143:E159)</f>
        <v>0</v>
      </c>
      <c r="F160" s="255">
        <f t="shared" si="1"/>
        <v>0</v>
      </c>
      <c r="G160" s="255">
        <f t="shared" si="1"/>
        <v>0</v>
      </c>
      <c r="H160" s="255">
        <f t="shared" si="1"/>
        <v>0</v>
      </c>
      <c r="I160" s="255">
        <f t="shared" si="1"/>
        <v>0</v>
      </c>
      <c r="J160" s="255">
        <f t="shared" si="1"/>
        <v>0</v>
      </c>
      <c r="K160" s="255">
        <f t="shared" si="1"/>
        <v>0</v>
      </c>
      <c r="L160" s="255">
        <f t="shared" si="1"/>
        <v>0</v>
      </c>
      <c r="M160" s="255">
        <f t="shared" si="1"/>
        <v>0</v>
      </c>
      <c r="N160" s="255">
        <f t="shared" si="1"/>
        <v>0</v>
      </c>
      <c r="O160" s="255">
        <f t="shared" si="1"/>
        <v>0</v>
      </c>
      <c r="P160" s="255">
        <f t="shared" si="1"/>
        <v>0</v>
      </c>
      <c r="Q160" s="255">
        <f t="shared" si="1"/>
        <v>0</v>
      </c>
      <c r="R160" s="255">
        <f t="shared" si="1"/>
        <v>0</v>
      </c>
      <c r="S160" s="255">
        <f t="shared" si="1"/>
        <v>0</v>
      </c>
      <c r="T160" s="255">
        <f>SUM(T141:T159)</f>
        <v>0</v>
      </c>
      <c r="U160" s="255">
        <f>SUM(U143:U159)</f>
        <v>0</v>
      </c>
      <c r="V160" s="255">
        <f>SUM(V141:V159)</f>
        <v>0</v>
      </c>
      <c r="W160" s="255">
        <f>SUM(W143:W159)</f>
        <v>0</v>
      </c>
      <c r="X160" s="255">
        <f>SUM(X143:X159)</f>
        <v>0</v>
      </c>
      <c r="Y160" s="255">
        <f>SUM(Y143:Y159)</f>
        <v>0</v>
      </c>
      <c r="Z160" s="255">
        <f>SUM(Z143:Z159)</f>
        <v>0</v>
      </c>
      <c r="AA160" s="255">
        <f>SUM(AA143:AA159)</f>
        <v>0</v>
      </c>
      <c r="AB160" s="255">
        <f>SUM(AB141:AB159)</f>
        <v>0</v>
      </c>
      <c r="AC160" s="255">
        <f>SUM(AC143:AC159)</f>
        <v>0</v>
      </c>
      <c r="AD160" s="255">
        <f>SUM(AD143:AD159)</f>
        <v>0</v>
      </c>
      <c r="AE160" s="255">
        <f>SUM(AE143:AE159)</f>
        <v>0</v>
      </c>
      <c r="AF160" s="255">
        <f>SUM(AF143:AF159)</f>
        <v>0</v>
      </c>
      <c r="AG160" s="255">
        <f>SUM(AG143:AG159)</f>
        <v>0</v>
      </c>
      <c r="AH160" s="255">
        <f>SUM(E160:AG160)</f>
        <v>0</v>
      </c>
    </row>
    <row r="161" spans="2:34" ht="138.75" customHeight="1">
      <c r="B161" s="30"/>
      <c r="D161" s="30"/>
      <c r="E161" s="254" t="s">
        <v>854</v>
      </c>
      <c r="F161" s="254" t="s">
        <v>855</v>
      </c>
      <c r="G161" s="254" t="s">
        <v>856</v>
      </c>
      <c r="H161" s="254" t="s">
        <v>857</v>
      </c>
      <c r="I161" s="254" t="s">
        <v>858</v>
      </c>
      <c r="J161" s="254" t="s">
        <v>859</v>
      </c>
      <c r="K161" s="254" t="s">
        <v>860</v>
      </c>
      <c r="L161" s="254" t="s">
        <v>861</v>
      </c>
      <c r="M161" s="254" t="s">
        <v>862</v>
      </c>
      <c r="N161" s="254" t="s">
        <v>869</v>
      </c>
      <c r="O161" s="254" t="s">
        <v>863</v>
      </c>
      <c r="P161" s="254" t="s">
        <v>864</v>
      </c>
      <c r="Q161" s="254" t="s">
        <v>865</v>
      </c>
      <c r="R161" s="254" t="s">
        <v>866</v>
      </c>
      <c r="S161" s="254" t="s">
        <v>867</v>
      </c>
      <c r="T161" s="254" t="s">
        <v>851</v>
      </c>
      <c r="U161" s="254" t="s">
        <v>853</v>
      </c>
      <c r="V161" s="254" t="s">
        <v>1005</v>
      </c>
      <c r="W161" s="254" t="s">
        <v>869</v>
      </c>
      <c r="X161" s="254" t="s">
        <v>868</v>
      </c>
      <c r="Y161" s="254" t="s">
        <v>885</v>
      </c>
      <c r="Z161" s="254" t="s">
        <v>870</v>
      </c>
      <c r="AA161" s="254" t="s">
        <v>995</v>
      </c>
      <c r="AB161" s="254" t="s">
        <v>1097</v>
      </c>
      <c r="AC161" s="254" t="s">
        <v>871</v>
      </c>
      <c r="AD161" s="254" t="s">
        <v>872</v>
      </c>
      <c r="AE161" s="254" t="s">
        <v>873</v>
      </c>
      <c r="AF161" s="254" t="s">
        <v>874</v>
      </c>
      <c r="AG161" s="254" t="s">
        <v>875</v>
      </c>
      <c r="AH161" s="30"/>
    </row>
    <row r="189" spans="2:12">
      <c r="B189" t="s">
        <v>1100</v>
      </c>
    </row>
    <row r="190" spans="2:12"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2:12"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2:12"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>
      <c r="A196" s="12"/>
      <c r="D196" s="12"/>
      <c r="E196" s="30"/>
      <c r="F196" s="30"/>
      <c r="G196" s="30"/>
      <c r="H196" s="30"/>
      <c r="I196" s="30"/>
      <c r="J196" s="30"/>
      <c r="K196" s="30"/>
      <c r="L196" s="30"/>
    </row>
    <row r="197" spans="1:12">
      <c r="A197" s="12"/>
      <c r="D197" s="12"/>
      <c r="E197" s="30"/>
      <c r="F197" s="30"/>
      <c r="G197" s="30"/>
      <c r="H197" s="30"/>
      <c r="I197" s="30"/>
      <c r="J197" s="30"/>
      <c r="K197" s="30"/>
      <c r="L197" s="30"/>
    </row>
    <row r="198" spans="1:12">
      <c r="A198" s="12"/>
      <c r="B198" s="109"/>
      <c r="C198" s="109"/>
      <c r="D198" s="12"/>
    </row>
    <row r="199" spans="1:12">
      <c r="A199" s="12"/>
      <c r="D199" s="12"/>
    </row>
    <row r="200" spans="1:12">
      <c r="A200" s="12"/>
      <c r="B200" s="12"/>
      <c r="C200" s="12"/>
      <c r="D200" s="12"/>
    </row>
    <row r="201" spans="1:12">
      <c r="A201" s="12"/>
      <c r="B201" s="109"/>
      <c r="C201" s="109"/>
      <c r="D201" s="12"/>
    </row>
    <row r="202" spans="1:12">
      <c r="A202" s="12"/>
      <c r="B202" s="109"/>
      <c r="C202" s="109"/>
      <c r="D202" s="12"/>
    </row>
    <row r="203" spans="1:12">
      <c r="A203" s="12"/>
      <c r="B203" s="109"/>
      <c r="C203" s="109"/>
      <c r="D203" s="12"/>
    </row>
    <row r="204" spans="1:12">
      <c r="A204" s="12"/>
      <c r="B204" s="109"/>
      <c r="C204" s="109"/>
      <c r="D204" s="12"/>
    </row>
  </sheetData>
  <sortState ref="B6:D13">
    <sortCondition ref="B6"/>
  </sortState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9"/>
  <sheetViews>
    <sheetView topLeftCell="A181" zoomScale="90" zoomScaleNormal="90" workbookViewId="0">
      <selection activeCell="B29" sqref="B29"/>
    </sheetView>
  </sheetViews>
  <sheetFormatPr defaultRowHeight="15"/>
  <cols>
    <col min="4" max="4" width="4.5703125" style="30" customWidth="1"/>
  </cols>
  <sheetData>
    <row r="1" spans="1:6" s="30" customFormat="1">
      <c r="B1" s="1225" t="s">
        <v>1</v>
      </c>
      <c r="C1" s="1225"/>
      <c r="E1" s="1225" t="s">
        <v>0</v>
      </c>
      <c r="F1" s="1225"/>
    </row>
    <row r="2" spans="1:6" s="30" customFormat="1">
      <c r="B2" s="30">
        <v>14</v>
      </c>
      <c r="C2" s="30">
        <v>20</v>
      </c>
      <c r="E2" s="30">
        <v>14</v>
      </c>
      <c r="F2" s="30">
        <v>20</v>
      </c>
    </row>
    <row r="3" spans="1:6">
      <c r="A3" s="267">
        <v>43895</v>
      </c>
    </row>
    <row r="4" spans="1:6">
      <c r="A4" s="267">
        <v>43896</v>
      </c>
    </row>
    <row r="5" spans="1:6">
      <c r="A5" s="267">
        <v>43897</v>
      </c>
    </row>
    <row r="6" spans="1:6">
      <c r="A6" s="267">
        <v>43898</v>
      </c>
    </row>
    <row r="7" spans="1:6">
      <c r="A7" s="267">
        <v>43899</v>
      </c>
    </row>
    <row r="8" spans="1:6">
      <c r="A8" s="267">
        <v>43900</v>
      </c>
    </row>
    <row r="9" spans="1:6">
      <c r="A9" s="267">
        <v>43901</v>
      </c>
    </row>
    <row r="10" spans="1:6">
      <c r="A10" s="267">
        <v>43902</v>
      </c>
    </row>
    <row r="11" spans="1:6">
      <c r="A11" s="267">
        <v>43903</v>
      </c>
      <c r="B11">
        <v>7</v>
      </c>
      <c r="E11">
        <v>16</v>
      </c>
    </row>
    <row r="12" spans="1:6">
      <c r="A12" s="267">
        <v>43904</v>
      </c>
    </row>
    <row r="13" spans="1:6">
      <c r="A13" s="267">
        <v>43905</v>
      </c>
      <c r="B13">
        <v>9</v>
      </c>
    </row>
    <row r="14" spans="1:6">
      <c r="A14" s="267">
        <v>43906</v>
      </c>
      <c r="C14">
        <v>9</v>
      </c>
    </row>
    <row r="15" spans="1:6">
      <c r="A15" s="267">
        <v>43907</v>
      </c>
    </row>
    <row r="16" spans="1:6">
      <c r="A16" s="267">
        <v>43908</v>
      </c>
    </row>
    <row r="17" spans="1:6">
      <c r="A17" s="267">
        <v>43909</v>
      </c>
      <c r="B17">
        <v>8</v>
      </c>
      <c r="C17">
        <v>8</v>
      </c>
      <c r="E17">
        <v>30</v>
      </c>
      <c r="F17">
        <v>32</v>
      </c>
    </row>
    <row r="18" spans="1:6">
      <c r="A18" s="267">
        <v>43910</v>
      </c>
      <c r="C18">
        <v>12</v>
      </c>
      <c r="F18">
        <v>30</v>
      </c>
    </row>
    <row r="19" spans="1:6">
      <c r="A19" s="267">
        <v>43911</v>
      </c>
    </row>
    <row r="20" spans="1:6">
      <c r="A20" s="267">
        <v>43912</v>
      </c>
      <c r="B20">
        <v>14</v>
      </c>
      <c r="E20">
        <v>48</v>
      </c>
    </row>
    <row r="21" spans="1:6">
      <c r="A21" s="267">
        <v>43913</v>
      </c>
      <c r="C21">
        <v>16</v>
      </c>
      <c r="F21">
        <v>63</v>
      </c>
    </row>
    <row r="22" spans="1:6">
      <c r="A22" s="267">
        <v>43914</v>
      </c>
      <c r="B22">
        <v>15</v>
      </c>
      <c r="C22">
        <v>14</v>
      </c>
      <c r="E22">
        <v>64</v>
      </c>
      <c r="F22">
        <v>74</v>
      </c>
    </row>
    <row r="23" spans="1:6">
      <c r="A23" s="267">
        <v>43915</v>
      </c>
      <c r="C23">
        <v>15</v>
      </c>
    </row>
    <row r="24" spans="1:6">
      <c r="A24" s="267">
        <v>43916</v>
      </c>
      <c r="B24">
        <v>16</v>
      </c>
      <c r="C24">
        <v>16</v>
      </c>
      <c r="E24" s="30">
        <v>64</v>
      </c>
      <c r="F24" s="30">
        <v>63</v>
      </c>
    </row>
    <row r="25" spans="1:6">
      <c r="A25" s="267">
        <v>43917</v>
      </c>
      <c r="B25">
        <v>17</v>
      </c>
      <c r="C25">
        <v>19</v>
      </c>
      <c r="E25" s="30">
        <v>67</v>
      </c>
      <c r="F25" s="30">
        <v>67</v>
      </c>
    </row>
    <row r="26" spans="1:6">
      <c r="A26" s="267">
        <v>43918</v>
      </c>
      <c r="B26">
        <v>20</v>
      </c>
      <c r="C26">
        <v>20</v>
      </c>
      <c r="E26" s="30">
        <v>92</v>
      </c>
      <c r="F26" s="30">
        <v>92</v>
      </c>
    </row>
    <row r="27" spans="1:6">
      <c r="A27" s="267">
        <v>43919</v>
      </c>
      <c r="B27">
        <v>20</v>
      </c>
      <c r="C27">
        <v>20</v>
      </c>
      <c r="E27" s="30">
        <v>93</v>
      </c>
      <c r="F27" s="30">
        <v>93</v>
      </c>
    </row>
    <row r="28" spans="1:6">
      <c r="A28" s="267">
        <v>43920</v>
      </c>
      <c r="B28">
        <v>20</v>
      </c>
      <c r="C28">
        <v>19</v>
      </c>
      <c r="E28" s="30">
        <v>94</v>
      </c>
      <c r="F28" s="30">
        <v>99</v>
      </c>
    </row>
    <row r="29" spans="1:6">
      <c r="A29" s="267">
        <v>43921</v>
      </c>
      <c r="B29">
        <v>19</v>
      </c>
      <c r="C29">
        <v>20</v>
      </c>
      <c r="E29">
        <v>116</v>
      </c>
      <c r="F29">
        <v>117</v>
      </c>
    </row>
    <row r="30" spans="1:6" s="30" customFormat="1">
      <c r="A30" s="267"/>
    </row>
    <row r="31" spans="1:6">
      <c r="A31" s="267">
        <v>43922</v>
      </c>
      <c r="B31">
        <v>28</v>
      </c>
      <c r="C31">
        <v>28</v>
      </c>
      <c r="E31" s="30">
        <v>122</v>
      </c>
      <c r="F31">
        <v>131</v>
      </c>
    </row>
    <row r="32" spans="1:6">
      <c r="A32" s="267">
        <v>43923</v>
      </c>
      <c r="B32">
        <v>28</v>
      </c>
      <c r="C32">
        <v>28</v>
      </c>
      <c r="E32" s="30">
        <v>131</v>
      </c>
      <c r="F32">
        <v>144</v>
      </c>
    </row>
    <row r="33" spans="1:6">
      <c r="A33" s="267">
        <v>43924</v>
      </c>
      <c r="B33">
        <v>30</v>
      </c>
      <c r="C33">
        <v>30</v>
      </c>
      <c r="E33" s="30">
        <v>147</v>
      </c>
      <c r="F33">
        <v>151</v>
      </c>
    </row>
    <row r="34" spans="1:6">
      <c r="A34" s="267">
        <v>43925</v>
      </c>
      <c r="B34">
        <v>30</v>
      </c>
      <c r="E34" s="30">
        <v>157</v>
      </c>
    </row>
    <row r="35" spans="1:6">
      <c r="A35" s="267">
        <v>43926</v>
      </c>
      <c r="B35">
        <v>33</v>
      </c>
      <c r="E35" s="30">
        <v>157</v>
      </c>
    </row>
    <row r="36" spans="1:6">
      <c r="A36" s="267">
        <v>43927</v>
      </c>
      <c r="C36">
        <v>37</v>
      </c>
      <c r="E36" s="30"/>
      <c r="F36">
        <v>171</v>
      </c>
    </row>
    <row r="37" spans="1:6">
      <c r="A37" s="267">
        <v>43928</v>
      </c>
      <c r="B37">
        <v>42</v>
      </c>
      <c r="C37">
        <v>42</v>
      </c>
      <c r="E37" s="30">
        <v>171</v>
      </c>
      <c r="F37">
        <v>178</v>
      </c>
    </row>
    <row r="38" spans="1:6">
      <c r="A38" s="267">
        <v>43929</v>
      </c>
      <c r="B38">
        <v>51</v>
      </c>
      <c r="C38">
        <v>70</v>
      </c>
      <c r="E38" s="30">
        <v>183</v>
      </c>
      <c r="F38">
        <v>186</v>
      </c>
    </row>
    <row r="39" spans="1:6">
      <c r="A39" s="267">
        <v>43930</v>
      </c>
      <c r="C39">
        <v>94</v>
      </c>
      <c r="E39" s="30"/>
      <c r="F39">
        <v>187</v>
      </c>
    </row>
    <row r="40" spans="1:6">
      <c r="A40" s="267">
        <v>43931</v>
      </c>
      <c r="B40">
        <v>95</v>
      </c>
      <c r="C40">
        <v>91</v>
      </c>
      <c r="E40" s="30">
        <v>195</v>
      </c>
      <c r="F40">
        <v>197</v>
      </c>
    </row>
    <row r="41" spans="1:6">
      <c r="A41" s="267">
        <v>43932</v>
      </c>
      <c r="B41">
        <v>97</v>
      </c>
      <c r="E41" s="30">
        <v>198</v>
      </c>
    </row>
    <row r="42" spans="1:6">
      <c r="A42" s="267">
        <v>43933</v>
      </c>
      <c r="B42">
        <v>96</v>
      </c>
      <c r="E42" s="30">
        <v>198</v>
      </c>
    </row>
    <row r="43" spans="1:6">
      <c r="A43" s="267">
        <v>43934</v>
      </c>
      <c r="B43">
        <v>104</v>
      </c>
      <c r="E43" s="30">
        <v>201</v>
      </c>
    </row>
    <row r="44" spans="1:6">
      <c r="A44" s="267">
        <v>43935</v>
      </c>
      <c r="B44">
        <v>105</v>
      </c>
      <c r="C44">
        <v>105</v>
      </c>
      <c r="E44" s="30">
        <v>210</v>
      </c>
      <c r="F44">
        <v>210</v>
      </c>
    </row>
    <row r="45" spans="1:6">
      <c r="A45" s="267">
        <v>43936</v>
      </c>
      <c r="B45">
        <v>109</v>
      </c>
      <c r="C45">
        <v>112</v>
      </c>
      <c r="E45" s="30">
        <v>210</v>
      </c>
      <c r="F45">
        <v>212</v>
      </c>
    </row>
    <row r="46" spans="1:6">
      <c r="A46" s="267">
        <v>43937</v>
      </c>
      <c r="B46">
        <v>111</v>
      </c>
      <c r="C46">
        <v>111</v>
      </c>
      <c r="E46" s="30">
        <v>214</v>
      </c>
      <c r="F46">
        <v>216</v>
      </c>
    </row>
    <row r="47" spans="1:6">
      <c r="A47" s="267">
        <v>43938</v>
      </c>
      <c r="B47">
        <v>113</v>
      </c>
      <c r="C47">
        <v>136</v>
      </c>
      <c r="E47" s="30">
        <v>214</v>
      </c>
      <c r="F47">
        <v>215</v>
      </c>
    </row>
    <row r="48" spans="1:6">
      <c r="A48" s="267">
        <v>43939</v>
      </c>
      <c r="B48">
        <v>140</v>
      </c>
      <c r="E48" s="30">
        <v>215</v>
      </c>
    </row>
    <row r="49" spans="1:6">
      <c r="A49" s="267">
        <v>43940</v>
      </c>
      <c r="B49">
        <v>140</v>
      </c>
      <c r="E49" s="30">
        <v>215</v>
      </c>
    </row>
    <row r="50" spans="1:6">
      <c r="A50" s="267">
        <v>43941</v>
      </c>
      <c r="B50">
        <v>141</v>
      </c>
      <c r="C50">
        <v>133</v>
      </c>
      <c r="E50" s="30">
        <v>212</v>
      </c>
      <c r="F50">
        <v>214</v>
      </c>
    </row>
    <row r="51" spans="1:6">
      <c r="A51" s="267">
        <v>43942</v>
      </c>
      <c r="B51">
        <v>136</v>
      </c>
      <c r="C51">
        <v>134</v>
      </c>
      <c r="E51" s="30">
        <v>220</v>
      </c>
      <c r="F51">
        <v>221</v>
      </c>
    </row>
    <row r="52" spans="1:6">
      <c r="A52" s="267">
        <v>43943</v>
      </c>
      <c r="B52">
        <v>134</v>
      </c>
      <c r="C52">
        <v>133</v>
      </c>
      <c r="E52" s="30">
        <v>227</v>
      </c>
      <c r="F52">
        <v>229</v>
      </c>
    </row>
    <row r="53" spans="1:6">
      <c r="A53" s="267">
        <v>43944</v>
      </c>
      <c r="C53">
        <v>132</v>
      </c>
      <c r="E53" s="30"/>
      <c r="F53">
        <v>216</v>
      </c>
    </row>
    <row r="54" spans="1:6">
      <c r="A54" s="267">
        <v>43945</v>
      </c>
      <c r="B54">
        <v>132</v>
      </c>
      <c r="C54">
        <v>133</v>
      </c>
      <c r="E54" s="30">
        <v>227</v>
      </c>
      <c r="F54">
        <v>227</v>
      </c>
    </row>
    <row r="55" spans="1:6">
      <c r="A55" s="267">
        <v>43946</v>
      </c>
      <c r="E55" s="30"/>
    </row>
    <row r="56" spans="1:6">
      <c r="A56" s="267">
        <v>43947</v>
      </c>
      <c r="B56">
        <v>138</v>
      </c>
      <c r="C56">
        <v>138</v>
      </c>
      <c r="E56" s="30" t="s">
        <v>34</v>
      </c>
      <c r="F56">
        <v>226</v>
      </c>
    </row>
    <row r="57" spans="1:6">
      <c r="A57" s="267">
        <v>43948</v>
      </c>
      <c r="B57">
        <v>139</v>
      </c>
      <c r="C57">
        <v>149</v>
      </c>
      <c r="E57" s="30">
        <v>226</v>
      </c>
      <c r="F57">
        <v>225</v>
      </c>
    </row>
    <row r="58" spans="1:6">
      <c r="A58" s="267">
        <v>43949</v>
      </c>
      <c r="B58">
        <v>153</v>
      </c>
      <c r="C58">
        <v>158</v>
      </c>
      <c r="E58" s="30">
        <v>216</v>
      </c>
      <c r="F58">
        <v>216</v>
      </c>
    </row>
    <row r="59" spans="1:6">
      <c r="A59" s="267">
        <v>43950</v>
      </c>
      <c r="B59">
        <v>158</v>
      </c>
      <c r="C59">
        <v>154</v>
      </c>
      <c r="E59" s="30">
        <v>215</v>
      </c>
      <c r="F59">
        <v>212</v>
      </c>
    </row>
    <row r="60" spans="1:6">
      <c r="A60" s="267">
        <v>43951</v>
      </c>
      <c r="B60">
        <v>157</v>
      </c>
      <c r="C60">
        <v>160</v>
      </c>
      <c r="E60" s="30">
        <v>213</v>
      </c>
      <c r="F60">
        <v>215</v>
      </c>
    </row>
    <row r="61" spans="1:6" s="30" customFormat="1">
      <c r="A61" s="267"/>
    </row>
    <row r="62" spans="1:6">
      <c r="A62" s="267">
        <v>43952</v>
      </c>
      <c r="B62">
        <v>159</v>
      </c>
      <c r="E62" s="30">
        <v>215</v>
      </c>
    </row>
    <row r="63" spans="1:6">
      <c r="A63" s="267">
        <v>43953</v>
      </c>
      <c r="B63">
        <v>159</v>
      </c>
      <c r="E63" s="30">
        <v>212</v>
      </c>
    </row>
    <row r="64" spans="1:6">
      <c r="A64" s="267">
        <v>43954</v>
      </c>
      <c r="B64">
        <v>161</v>
      </c>
      <c r="E64" s="30">
        <v>211</v>
      </c>
    </row>
    <row r="65" spans="1:6">
      <c r="A65" s="267">
        <v>43955</v>
      </c>
      <c r="B65">
        <v>162</v>
      </c>
      <c r="C65">
        <v>161</v>
      </c>
      <c r="E65" s="30">
        <v>203</v>
      </c>
      <c r="F65">
        <v>205</v>
      </c>
    </row>
    <row r="66" spans="1:6">
      <c r="A66" s="267">
        <v>43956</v>
      </c>
      <c r="B66">
        <v>161</v>
      </c>
      <c r="C66">
        <v>158</v>
      </c>
      <c r="E66" s="30">
        <v>204</v>
      </c>
      <c r="F66">
        <v>207</v>
      </c>
    </row>
    <row r="67" spans="1:6">
      <c r="A67" s="267">
        <v>43957</v>
      </c>
      <c r="B67">
        <v>159</v>
      </c>
      <c r="C67">
        <v>159</v>
      </c>
      <c r="E67" s="30">
        <v>209</v>
      </c>
      <c r="F67">
        <v>208</v>
      </c>
    </row>
    <row r="68" spans="1:6">
      <c r="A68" s="267">
        <v>43958</v>
      </c>
      <c r="B68">
        <v>139</v>
      </c>
      <c r="C68">
        <v>146</v>
      </c>
      <c r="E68" s="30">
        <v>209</v>
      </c>
      <c r="F68">
        <v>205</v>
      </c>
    </row>
    <row r="69" spans="1:6">
      <c r="A69" s="267">
        <v>43959</v>
      </c>
      <c r="B69">
        <v>138</v>
      </c>
      <c r="C69">
        <v>137</v>
      </c>
      <c r="E69" s="30">
        <v>200</v>
      </c>
      <c r="F69">
        <v>202</v>
      </c>
    </row>
    <row r="70" spans="1:6">
      <c r="A70" s="267">
        <v>43960</v>
      </c>
      <c r="B70">
        <v>136</v>
      </c>
      <c r="E70" s="30">
        <v>198</v>
      </c>
    </row>
    <row r="71" spans="1:6">
      <c r="A71" s="267">
        <v>43961</v>
      </c>
      <c r="B71">
        <v>133</v>
      </c>
      <c r="E71" s="30">
        <v>202</v>
      </c>
    </row>
    <row r="72" spans="1:6">
      <c r="A72" s="267">
        <v>43962</v>
      </c>
      <c r="B72">
        <v>132</v>
      </c>
      <c r="C72">
        <v>131</v>
      </c>
      <c r="E72" s="30">
        <v>192</v>
      </c>
      <c r="F72">
        <v>193</v>
      </c>
    </row>
    <row r="73" spans="1:6">
      <c r="A73" s="267">
        <v>43963</v>
      </c>
      <c r="B73">
        <v>130</v>
      </c>
      <c r="C73">
        <v>130</v>
      </c>
      <c r="E73" s="30">
        <v>177</v>
      </c>
      <c r="F73">
        <v>176</v>
      </c>
    </row>
    <row r="74" spans="1:6">
      <c r="A74" s="267">
        <v>43964</v>
      </c>
      <c r="B74">
        <v>132</v>
      </c>
      <c r="C74">
        <v>129</v>
      </c>
      <c r="E74" s="30">
        <v>170</v>
      </c>
      <c r="F74">
        <v>170</v>
      </c>
    </row>
    <row r="75" spans="1:6">
      <c r="A75" s="267">
        <v>43965</v>
      </c>
      <c r="B75">
        <v>120</v>
      </c>
      <c r="C75">
        <v>119</v>
      </c>
      <c r="E75">
        <v>162</v>
      </c>
      <c r="F75">
        <v>162</v>
      </c>
    </row>
    <row r="76" spans="1:6">
      <c r="A76" s="267">
        <v>43966</v>
      </c>
      <c r="B76">
        <v>119</v>
      </c>
      <c r="C76">
        <v>122</v>
      </c>
      <c r="E76">
        <v>161</v>
      </c>
      <c r="F76">
        <v>161</v>
      </c>
    </row>
    <row r="77" spans="1:6">
      <c r="A77" s="267">
        <v>43967</v>
      </c>
      <c r="B77">
        <v>117</v>
      </c>
      <c r="E77">
        <v>160</v>
      </c>
    </row>
    <row r="78" spans="1:6">
      <c r="A78" s="267">
        <v>43968</v>
      </c>
      <c r="B78">
        <v>117</v>
      </c>
      <c r="E78">
        <v>162</v>
      </c>
    </row>
    <row r="79" spans="1:6">
      <c r="A79" s="267">
        <v>43969</v>
      </c>
      <c r="B79">
        <v>117</v>
      </c>
      <c r="C79">
        <v>115</v>
      </c>
      <c r="E79">
        <v>160</v>
      </c>
      <c r="F79">
        <v>159</v>
      </c>
    </row>
    <row r="80" spans="1:6">
      <c r="A80" s="267">
        <v>43970</v>
      </c>
      <c r="B80">
        <v>114</v>
      </c>
      <c r="C80">
        <v>105</v>
      </c>
      <c r="E80">
        <v>154</v>
      </c>
      <c r="F80">
        <v>154</v>
      </c>
    </row>
    <row r="81" spans="1:6">
      <c r="A81" s="267">
        <v>43971</v>
      </c>
      <c r="B81">
        <v>105</v>
      </c>
      <c r="C81">
        <v>105</v>
      </c>
      <c r="E81">
        <v>154</v>
      </c>
      <c r="F81">
        <v>151</v>
      </c>
    </row>
    <row r="82" spans="1:6">
      <c r="A82" s="267">
        <v>43972</v>
      </c>
      <c r="B82">
        <v>106</v>
      </c>
      <c r="C82">
        <v>105</v>
      </c>
      <c r="E82">
        <v>149</v>
      </c>
      <c r="F82">
        <v>150</v>
      </c>
    </row>
    <row r="83" spans="1:6">
      <c r="A83" s="267">
        <v>43973</v>
      </c>
      <c r="B83">
        <v>103</v>
      </c>
      <c r="C83">
        <v>103</v>
      </c>
      <c r="E83">
        <v>149</v>
      </c>
      <c r="F83">
        <v>149</v>
      </c>
    </row>
    <row r="84" spans="1:6">
      <c r="A84" s="267">
        <v>43974</v>
      </c>
      <c r="B84">
        <v>102</v>
      </c>
      <c r="E84">
        <v>147</v>
      </c>
    </row>
    <row r="85" spans="1:6">
      <c r="A85" s="267">
        <v>43975</v>
      </c>
      <c r="B85">
        <v>103</v>
      </c>
      <c r="E85">
        <v>147</v>
      </c>
    </row>
    <row r="86" spans="1:6">
      <c r="A86" s="267">
        <v>43976</v>
      </c>
      <c r="B86">
        <v>103</v>
      </c>
      <c r="C86">
        <v>98</v>
      </c>
      <c r="E86">
        <v>145</v>
      </c>
      <c r="F86">
        <v>143</v>
      </c>
    </row>
    <row r="87" spans="1:6">
      <c r="A87" s="267">
        <v>43977</v>
      </c>
      <c r="B87">
        <v>93</v>
      </c>
      <c r="C87">
        <v>93</v>
      </c>
      <c r="E87">
        <v>141</v>
      </c>
      <c r="F87">
        <v>142</v>
      </c>
    </row>
    <row r="88" spans="1:6">
      <c r="A88" s="267">
        <v>43978</v>
      </c>
      <c r="B88">
        <v>91</v>
      </c>
      <c r="C88">
        <v>82</v>
      </c>
      <c r="E88">
        <v>142</v>
      </c>
      <c r="F88">
        <v>142</v>
      </c>
    </row>
    <row r="89" spans="1:6">
      <c r="A89" s="267">
        <v>43979</v>
      </c>
      <c r="B89">
        <v>81</v>
      </c>
      <c r="C89">
        <v>81</v>
      </c>
      <c r="E89">
        <v>138</v>
      </c>
      <c r="F89">
        <v>138</v>
      </c>
    </row>
    <row r="90" spans="1:6">
      <c r="A90" s="267">
        <v>43980</v>
      </c>
      <c r="B90">
        <v>81</v>
      </c>
      <c r="E90">
        <v>135</v>
      </c>
    </row>
    <row r="91" spans="1:6">
      <c r="A91" s="267">
        <v>43981</v>
      </c>
      <c r="B91">
        <v>79</v>
      </c>
      <c r="E91">
        <v>135</v>
      </c>
    </row>
    <row r="92" spans="1:6">
      <c r="A92" s="267">
        <v>43982</v>
      </c>
      <c r="B92" s="30">
        <v>79</v>
      </c>
      <c r="C92" s="30"/>
      <c r="E92" s="30">
        <v>135</v>
      </c>
    </row>
    <row r="94" spans="1:6">
      <c r="A94" s="267">
        <v>43983</v>
      </c>
      <c r="B94">
        <v>77</v>
      </c>
      <c r="E94">
        <v>107</v>
      </c>
    </row>
    <row r="95" spans="1:6">
      <c r="A95" s="267">
        <v>43984</v>
      </c>
      <c r="B95">
        <v>76</v>
      </c>
      <c r="E95">
        <v>86</v>
      </c>
    </row>
    <row r="96" spans="1:6">
      <c r="A96" s="267">
        <v>43985</v>
      </c>
      <c r="B96">
        <v>76</v>
      </c>
      <c r="C96">
        <v>76</v>
      </c>
      <c r="E96">
        <v>75</v>
      </c>
      <c r="F96">
        <v>68</v>
      </c>
    </row>
    <row r="97" spans="1:6">
      <c r="A97" s="267">
        <v>43986</v>
      </c>
      <c r="B97">
        <v>73</v>
      </c>
      <c r="C97">
        <v>74</v>
      </c>
      <c r="E97">
        <v>61</v>
      </c>
      <c r="F97">
        <v>61</v>
      </c>
    </row>
    <row r="98" spans="1:6">
      <c r="A98" s="267">
        <v>43987</v>
      </c>
      <c r="B98">
        <v>73</v>
      </c>
      <c r="C98">
        <v>73</v>
      </c>
      <c r="E98">
        <v>59</v>
      </c>
      <c r="F98">
        <v>57</v>
      </c>
    </row>
    <row r="99" spans="1:6">
      <c r="A99" s="267">
        <v>43988</v>
      </c>
      <c r="B99">
        <v>73</v>
      </c>
      <c r="E99">
        <v>57</v>
      </c>
    </row>
    <row r="100" spans="1:6">
      <c r="A100" s="267">
        <v>43989</v>
      </c>
      <c r="B100">
        <v>73</v>
      </c>
      <c r="E100">
        <v>58</v>
      </c>
    </row>
    <row r="101" spans="1:6">
      <c r="A101" s="267">
        <v>43990</v>
      </c>
      <c r="B101">
        <v>68</v>
      </c>
      <c r="C101">
        <v>69</v>
      </c>
      <c r="E101">
        <v>57</v>
      </c>
      <c r="F101">
        <v>56</v>
      </c>
    </row>
    <row r="102" spans="1:6">
      <c r="A102" s="267">
        <v>43991</v>
      </c>
      <c r="B102">
        <v>68</v>
      </c>
      <c r="E102">
        <v>54</v>
      </c>
    </row>
    <row r="103" spans="1:6">
      <c r="A103" s="267">
        <v>43992</v>
      </c>
      <c r="B103">
        <v>68</v>
      </c>
      <c r="C103">
        <v>69</v>
      </c>
      <c r="E103">
        <v>53</v>
      </c>
      <c r="F103">
        <v>53</v>
      </c>
    </row>
    <row r="104" spans="1:6">
      <c r="A104" s="267">
        <v>43993</v>
      </c>
      <c r="B104">
        <v>71</v>
      </c>
      <c r="C104">
        <v>71</v>
      </c>
      <c r="E104">
        <v>53</v>
      </c>
      <c r="F104">
        <v>53</v>
      </c>
    </row>
    <row r="105" spans="1:6">
      <c r="A105" s="267">
        <v>43994</v>
      </c>
      <c r="B105">
        <v>71</v>
      </c>
      <c r="C105">
        <v>71</v>
      </c>
      <c r="E105">
        <v>51</v>
      </c>
      <c r="F105">
        <v>51</v>
      </c>
    </row>
    <row r="106" spans="1:6">
      <c r="A106" s="267">
        <v>43995</v>
      </c>
      <c r="B106">
        <v>69</v>
      </c>
      <c r="E106">
        <v>51</v>
      </c>
    </row>
    <row r="107" spans="1:6">
      <c r="A107" s="267">
        <v>43996</v>
      </c>
      <c r="B107">
        <v>69</v>
      </c>
      <c r="E107">
        <v>51</v>
      </c>
    </row>
    <row r="108" spans="1:6">
      <c r="A108" s="267">
        <v>43997</v>
      </c>
      <c r="B108">
        <v>67</v>
      </c>
      <c r="E108">
        <v>51</v>
      </c>
    </row>
    <row r="109" spans="1:6">
      <c r="A109" s="267">
        <v>43998</v>
      </c>
      <c r="B109">
        <v>66</v>
      </c>
      <c r="C109">
        <v>66</v>
      </c>
      <c r="E109">
        <v>51</v>
      </c>
      <c r="F109">
        <v>51</v>
      </c>
    </row>
    <row r="110" spans="1:6">
      <c r="A110" s="267">
        <v>43999</v>
      </c>
      <c r="B110">
        <v>67</v>
      </c>
      <c r="C110">
        <v>67</v>
      </c>
      <c r="E110">
        <v>51</v>
      </c>
      <c r="F110">
        <v>51</v>
      </c>
    </row>
    <row r="111" spans="1:6">
      <c r="A111" s="267">
        <v>44000</v>
      </c>
      <c r="B111">
        <v>66</v>
      </c>
      <c r="C111">
        <v>66</v>
      </c>
      <c r="E111">
        <v>51</v>
      </c>
      <c r="F111">
        <v>51</v>
      </c>
    </row>
    <row r="112" spans="1:6">
      <c r="A112" s="267">
        <v>44001</v>
      </c>
      <c r="B112">
        <v>65</v>
      </c>
      <c r="C112">
        <v>65</v>
      </c>
      <c r="E112">
        <v>49</v>
      </c>
      <c r="F112">
        <v>51</v>
      </c>
    </row>
    <row r="113" spans="1:6">
      <c r="A113" s="267">
        <v>44002</v>
      </c>
      <c r="B113">
        <v>65</v>
      </c>
      <c r="E113">
        <v>50</v>
      </c>
    </row>
    <row r="114" spans="1:6">
      <c r="A114" s="267">
        <v>44003</v>
      </c>
      <c r="B114">
        <v>64</v>
      </c>
      <c r="E114">
        <v>50</v>
      </c>
    </row>
    <row r="115" spans="1:6">
      <c r="A115" s="267">
        <v>44004</v>
      </c>
      <c r="B115">
        <v>64</v>
      </c>
      <c r="C115">
        <v>64</v>
      </c>
      <c r="E115">
        <v>50</v>
      </c>
      <c r="F115">
        <v>50</v>
      </c>
    </row>
    <row r="116" spans="1:6">
      <c r="A116" s="267">
        <v>44005</v>
      </c>
      <c r="B116">
        <v>58</v>
      </c>
      <c r="C116">
        <v>57</v>
      </c>
      <c r="E116">
        <v>52</v>
      </c>
      <c r="F116">
        <v>52</v>
      </c>
    </row>
    <row r="117" spans="1:6">
      <c r="A117" s="267">
        <v>44006</v>
      </c>
      <c r="B117">
        <v>57</v>
      </c>
      <c r="C117">
        <v>57</v>
      </c>
      <c r="E117">
        <v>52</v>
      </c>
      <c r="F117">
        <v>52</v>
      </c>
    </row>
    <row r="118" spans="1:6">
      <c r="A118" s="267">
        <v>44007</v>
      </c>
      <c r="B118">
        <v>57</v>
      </c>
      <c r="C118">
        <v>57</v>
      </c>
      <c r="E118">
        <v>52</v>
      </c>
      <c r="F118">
        <v>50</v>
      </c>
    </row>
    <row r="119" spans="1:6">
      <c r="A119" s="267">
        <v>44008</v>
      </c>
      <c r="B119">
        <v>57</v>
      </c>
      <c r="C119">
        <v>57</v>
      </c>
      <c r="E119">
        <v>50</v>
      </c>
      <c r="F119">
        <v>50</v>
      </c>
    </row>
    <row r="120" spans="1:6">
      <c r="A120" s="267">
        <v>44009</v>
      </c>
      <c r="B120">
        <v>56</v>
      </c>
      <c r="E120">
        <v>50</v>
      </c>
    </row>
    <row r="121" spans="1:6">
      <c r="A121" s="267">
        <v>44010</v>
      </c>
      <c r="C121">
        <v>56</v>
      </c>
      <c r="F121">
        <v>50</v>
      </c>
    </row>
    <row r="122" spans="1:6">
      <c r="A122" s="267">
        <v>44011</v>
      </c>
      <c r="B122">
        <v>55</v>
      </c>
      <c r="E122">
        <v>50</v>
      </c>
    </row>
    <row r="123" spans="1:6">
      <c r="A123" s="267">
        <v>44012</v>
      </c>
      <c r="B123">
        <v>55</v>
      </c>
      <c r="C123">
        <v>55</v>
      </c>
      <c r="E123">
        <v>50</v>
      </c>
      <c r="F123">
        <v>50</v>
      </c>
    </row>
    <row r="125" spans="1:6">
      <c r="A125" s="267">
        <v>44013</v>
      </c>
      <c r="B125">
        <v>55</v>
      </c>
      <c r="C125">
        <v>55</v>
      </c>
      <c r="E125">
        <v>49</v>
      </c>
      <c r="F125">
        <v>49</v>
      </c>
    </row>
    <row r="126" spans="1:6">
      <c r="A126" s="267">
        <v>44014</v>
      </c>
      <c r="B126">
        <v>55</v>
      </c>
      <c r="C126">
        <v>55</v>
      </c>
      <c r="E126">
        <v>49</v>
      </c>
      <c r="F126">
        <v>49</v>
      </c>
    </row>
    <row r="127" spans="1:6">
      <c r="A127" s="267">
        <v>44015</v>
      </c>
      <c r="B127">
        <v>51</v>
      </c>
      <c r="C127">
        <v>51</v>
      </c>
      <c r="E127">
        <v>49</v>
      </c>
      <c r="F127">
        <v>49</v>
      </c>
    </row>
    <row r="128" spans="1:6">
      <c r="A128" s="267">
        <v>44016</v>
      </c>
      <c r="B128">
        <v>51</v>
      </c>
      <c r="E128">
        <v>49</v>
      </c>
    </row>
    <row r="129" spans="1:6">
      <c r="A129" s="267">
        <v>44017</v>
      </c>
      <c r="B129">
        <v>51</v>
      </c>
      <c r="E129">
        <v>49</v>
      </c>
    </row>
    <row r="130" spans="1:6">
      <c r="A130" s="267">
        <v>44018</v>
      </c>
      <c r="B130">
        <v>52</v>
      </c>
      <c r="C130">
        <v>52</v>
      </c>
      <c r="E130">
        <v>48</v>
      </c>
      <c r="F130">
        <v>48</v>
      </c>
    </row>
    <row r="131" spans="1:6">
      <c r="A131" s="267">
        <v>44019</v>
      </c>
      <c r="B131">
        <v>52</v>
      </c>
      <c r="C131">
        <v>35</v>
      </c>
      <c r="E131">
        <v>48</v>
      </c>
      <c r="F131">
        <v>39</v>
      </c>
    </row>
    <row r="132" spans="1:6">
      <c r="A132" s="267">
        <v>44020</v>
      </c>
      <c r="B132">
        <v>36</v>
      </c>
      <c r="C132">
        <v>36</v>
      </c>
      <c r="E132">
        <v>37</v>
      </c>
      <c r="F132">
        <v>37</v>
      </c>
    </row>
    <row r="133" spans="1:6">
      <c r="A133" s="267">
        <v>44021</v>
      </c>
      <c r="B133">
        <v>18</v>
      </c>
      <c r="C133">
        <v>18</v>
      </c>
      <c r="E133">
        <v>17</v>
      </c>
      <c r="F133">
        <v>17</v>
      </c>
    </row>
    <row r="134" spans="1:6">
      <c r="A134" s="267">
        <v>44022</v>
      </c>
      <c r="B134">
        <v>18</v>
      </c>
      <c r="C134">
        <v>18</v>
      </c>
      <c r="E134">
        <v>17</v>
      </c>
      <c r="F134">
        <v>17</v>
      </c>
    </row>
    <row r="135" spans="1:6">
      <c r="A135" s="267">
        <v>44023</v>
      </c>
      <c r="B135">
        <v>18</v>
      </c>
      <c r="C135">
        <v>18</v>
      </c>
    </row>
    <row r="136" spans="1:6">
      <c r="A136" s="267">
        <v>44024</v>
      </c>
      <c r="B136">
        <v>18</v>
      </c>
      <c r="C136">
        <v>18</v>
      </c>
    </row>
    <row r="137" spans="1:6">
      <c r="A137" s="267">
        <v>44025</v>
      </c>
      <c r="B137" s="30">
        <v>18</v>
      </c>
      <c r="C137" s="30">
        <v>18</v>
      </c>
      <c r="E137" s="30">
        <v>17</v>
      </c>
      <c r="F137" s="30">
        <v>17</v>
      </c>
    </row>
    <row r="138" spans="1:6">
      <c r="A138" s="267">
        <v>44026</v>
      </c>
      <c r="B138" s="30">
        <v>18</v>
      </c>
      <c r="C138" s="30">
        <v>18</v>
      </c>
      <c r="E138" s="30">
        <v>17</v>
      </c>
      <c r="F138" s="30">
        <v>17</v>
      </c>
    </row>
    <row r="139" spans="1:6">
      <c r="A139" s="267">
        <v>44027</v>
      </c>
      <c r="B139" s="30">
        <v>13</v>
      </c>
      <c r="C139" s="30">
        <v>13</v>
      </c>
      <c r="E139" s="30">
        <v>7</v>
      </c>
      <c r="F139" s="30">
        <v>7</v>
      </c>
    </row>
    <row r="140" spans="1:6">
      <c r="A140" s="267">
        <v>44028</v>
      </c>
      <c r="B140" s="30">
        <v>13</v>
      </c>
      <c r="C140" s="30">
        <v>13</v>
      </c>
      <c r="E140" s="30">
        <v>7</v>
      </c>
      <c r="F140" s="30">
        <v>7</v>
      </c>
    </row>
    <row r="141" spans="1:6">
      <c r="A141" s="267">
        <v>44029</v>
      </c>
      <c r="B141" s="30">
        <v>13</v>
      </c>
      <c r="C141" s="30">
        <v>13</v>
      </c>
      <c r="E141" s="30">
        <v>7</v>
      </c>
      <c r="F141" s="30">
        <v>7</v>
      </c>
    </row>
    <row r="142" spans="1:6">
      <c r="A142" s="267">
        <v>44030</v>
      </c>
      <c r="B142" s="30">
        <v>13</v>
      </c>
      <c r="C142" s="30">
        <v>13</v>
      </c>
    </row>
    <row r="143" spans="1:6">
      <c r="A143" s="267">
        <v>44031</v>
      </c>
      <c r="B143">
        <v>13</v>
      </c>
      <c r="C143">
        <v>13</v>
      </c>
    </row>
    <row r="144" spans="1:6">
      <c r="A144" s="267">
        <v>44032</v>
      </c>
      <c r="B144">
        <v>7</v>
      </c>
      <c r="E144">
        <v>7</v>
      </c>
    </row>
    <row r="145" spans="1:5">
      <c r="A145" s="267">
        <v>44033</v>
      </c>
      <c r="B145">
        <v>7</v>
      </c>
      <c r="E145">
        <v>7</v>
      </c>
    </row>
    <row r="146" spans="1:5">
      <c r="A146" s="267">
        <v>44034</v>
      </c>
      <c r="B146">
        <v>8</v>
      </c>
      <c r="E146">
        <v>7</v>
      </c>
    </row>
    <row r="147" spans="1:5">
      <c r="A147" s="267">
        <v>44035</v>
      </c>
      <c r="B147">
        <v>8</v>
      </c>
      <c r="E147">
        <v>7</v>
      </c>
    </row>
    <row r="148" spans="1:5">
      <c r="A148" s="267">
        <v>44036</v>
      </c>
      <c r="B148" s="30">
        <v>8</v>
      </c>
      <c r="C148" s="30"/>
      <c r="E148" s="30">
        <v>7</v>
      </c>
    </row>
    <row r="149" spans="1:5">
      <c r="A149" s="267">
        <v>44037</v>
      </c>
      <c r="B149">
        <v>8</v>
      </c>
      <c r="E149">
        <v>7</v>
      </c>
    </row>
    <row r="150" spans="1:5">
      <c r="A150" s="267">
        <v>44038</v>
      </c>
      <c r="B150">
        <v>7</v>
      </c>
      <c r="E150">
        <v>7</v>
      </c>
    </row>
    <row r="151" spans="1:5">
      <c r="A151" s="267">
        <v>44039</v>
      </c>
      <c r="B151" s="30">
        <v>7</v>
      </c>
      <c r="C151" s="30"/>
      <c r="E151" s="30">
        <v>7</v>
      </c>
    </row>
    <row r="152" spans="1:5">
      <c r="A152" s="267">
        <v>44040</v>
      </c>
      <c r="B152" s="30">
        <v>7</v>
      </c>
      <c r="C152" s="30"/>
      <c r="E152" s="30">
        <v>7</v>
      </c>
    </row>
    <row r="153" spans="1:5">
      <c r="A153" s="267">
        <v>44041</v>
      </c>
      <c r="B153" s="30">
        <v>7</v>
      </c>
      <c r="C153" s="30"/>
      <c r="E153" s="30">
        <v>7</v>
      </c>
    </row>
    <row r="154" spans="1:5">
      <c r="A154" s="267">
        <v>44042</v>
      </c>
      <c r="B154" s="30">
        <v>7</v>
      </c>
      <c r="C154" s="30"/>
      <c r="E154" s="30">
        <v>7</v>
      </c>
    </row>
    <row r="155" spans="1:5">
      <c r="A155" s="267">
        <v>44043</v>
      </c>
      <c r="B155" s="30">
        <v>7</v>
      </c>
      <c r="C155" s="30"/>
      <c r="E155" s="30">
        <v>7</v>
      </c>
    </row>
    <row r="157" spans="1:5">
      <c r="A157" s="267">
        <v>44044</v>
      </c>
      <c r="B157" s="30">
        <v>7</v>
      </c>
      <c r="C157" s="30"/>
      <c r="E157" s="30">
        <v>7</v>
      </c>
    </row>
    <row r="158" spans="1:5">
      <c r="A158" s="267">
        <v>44045</v>
      </c>
      <c r="B158" s="30">
        <v>7</v>
      </c>
      <c r="C158" s="30"/>
      <c r="E158" s="30">
        <v>7</v>
      </c>
    </row>
    <row r="159" spans="1:5">
      <c r="A159" s="267">
        <v>44046</v>
      </c>
      <c r="B159">
        <v>3</v>
      </c>
      <c r="E159">
        <v>7</v>
      </c>
    </row>
    <row r="160" spans="1:5">
      <c r="A160" s="267">
        <v>44047</v>
      </c>
      <c r="B160">
        <v>3</v>
      </c>
      <c r="E160">
        <v>7</v>
      </c>
    </row>
    <row r="161" spans="1:5">
      <c r="A161" s="267">
        <v>44048</v>
      </c>
      <c r="B161">
        <v>5</v>
      </c>
      <c r="E161">
        <v>4</v>
      </c>
    </row>
    <row r="162" spans="1:5">
      <c r="A162" s="267">
        <v>44049</v>
      </c>
      <c r="B162" s="30">
        <v>5</v>
      </c>
      <c r="C162" s="30"/>
      <c r="E162" s="30">
        <v>4</v>
      </c>
    </row>
    <row r="163" spans="1:5">
      <c r="A163" s="267">
        <v>44050</v>
      </c>
      <c r="B163" s="30">
        <v>5</v>
      </c>
      <c r="C163" s="30"/>
      <c r="E163" s="30">
        <v>4</v>
      </c>
    </row>
    <row r="164" spans="1:5">
      <c r="A164" s="267">
        <v>44051</v>
      </c>
      <c r="B164" s="30">
        <v>5</v>
      </c>
      <c r="C164" s="30"/>
      <c r="E164" s="30">
        <v>4</v>
      </c>
    </row>
    <row r="165" spans="1:5">
      <c r="A165" s="267">
        <v>44052</v>
      </c>
      <c r="B165">
        <v>6</v>
      </c>
      <c r="E165">
        <v>4</v>
      </c>
    </row>
    <row r="166" spans="1:5">
      <c r="A166" s="267">
        <v>44053</v>
      </c>
      <c r="B166">
        <v>6</v>
      </c>
      <c r="E166">
        <v>4</v>
      </c>
    </row>
    <row r="167" spans="1:5">
      <c r="A167" s="267">
        <v>44054</v>
      </c>
      <c r="B167">
        <v>6</v>
      </c>
      <c r="E167">
        <v>3</v>
      </c>
    </row>
    <row r="168" spans="1:5">
      <c r="A168" s="267">
        <v>44055</v>
      </c>
      <c r="B168">
        <v>6</v>
      </c>
      <c r="E168">
        <v>1</v>
      </c>
    </row>
    <row r="169" spans="1:5">
      <c r="A169" s="267">
        <v>44056</v>
      </c>
      <c r="B169" s="30">
        <v>6</v>
      </c>
      <c r="C169" s="30"/>
      <c r="E169" s="30">
        <v>1</v>
      </c>
    </row>
    <row r="170" spans="1:5">
      <c r="A170" s="267">
        <v>44057</v>
      </c>
      <c r="B170" s="30">
        <v>6</v>
      </c>
      <c r="C170" s="30"/>
      <c r="E170" s="30">
        <v>1</v>
      </c>
    </row>
    <row r="171" spans="1:5">
      <c r="A171" s="267">
        <v>44058</v>
      </c>
      <c r="B171" s="30">
        <v>6</v>
      </c>
      <c r="C171" s="30"/>
      <c r="E171" s="30">
        <v>1</v>
      </c>
    </row>
    <row r="172" spans="1:5">
      <c r="A172" s="267">
        <v>44059</v>
      </c>
      <c r="B172">
        <v>6</v>
      </c>
      <c r="E172">
        <v>2</v>
      </c>
    </row>
    <row r="173" spans="1:5">
      <c r="A173" s="267">
        <v>44060</v>
      </c>
      <c r="B173">
        <v>6</v>
      </c>
      <c r="E173">
        <v>2</v>
      </c>
    </row>
    <row r="174" spans="1:5">
      <c r="A174" s="267">
        <v>44061</v>
      </c>
      <c r="B174" s="30">
        <v>6</v>
      </c>
      <c r="C174" s="30"/>
      <c r="E174" s="30">
        <v>2</v>
      </c>
    </row>
    <row r="175" spans="1:5">
      <c r="A175" s="267">
        <v>44062</v>
      </c>
      <c r="B175" s="30">
        <v>6</v>
      </c>
      <c r="C175" s="30"/>
      <c r="E175" s="30">
        <v>2</v>
      </c>
    </row>
    <row r="176" spans="1:5">
      <c r="A176" s="267">
        <v>44063</v>
      </c>
      <c r="B176" s="30">
        <v>6</v>
      </c>
      <c r="C176" s="30"/>
      <c r="E176" s="30">
        <v>2</v>
      </c>
    </row>
    <row r="177" spans="1:5">
      <c r="A177" s="267">
        <v>44064</v>
      </c>
      <c r="B177" s="30">
        <v>6</v>
      </c>
      <c r="C177" s="30"/>
      <c r="E177" s="30">
        <v>2</v>
      </c>
    </row>
    <row r="178" spans="1:5">
      <c r="A178" s="267">
        <v>44065</v>
      </c>
      <c r="B178" s="30">
        <v>6</v>
      </c>
      <c r="C178" s="30"/>
      <c r="E178" s="30">
        <v>2</v>
      </c>
    </row>
    <row r="179" spans="1:5">
      <c r="A179" s="267">
        <v>44066</v>
      </c>
      <c r="B179" s="30">
        <v>6</v>
      </c>
      <c r="C179" s="30"/>
      <c r="E179" s="30">
        <v>2</v>
      </c>
    </row>
    <row r="180" spans="1:5">
      <c r="A180" s="267">
        <v>44067</v>
      </c>
      <c r="B180" s="30">
        <v>6</v>
      </c>
      <c r="C180" s="30"/>
      <c r="E180" s="30">
        <v>2</v>
      </c>
    </row>
    <row r="181" spans="1:5">
      <c r="A181" s="267">
        <v>44068</v>
      </c>
      <c r="B181">
        <v>9</v>
      </c>
      <c r="E181">
        <v>4</v>
      </c>
    </row>
    <row r="182" spans="1:5">
      <c r="A182" s="267">
        <v>44069</v>
      </c>
      <c r="B182">
        <v>9</v>
      </c>
      <c r="E182">
        <v>4</v>
      </c>
    </row>
    <row r="183" spans="1:5">
      <c r="A183" s="267">
        <v>44070</v>
      </c>
      <c r="B183">
        <v>8</v>
      </c>
      <c r="E183">
        <v>5</v>
      </c>
    </row>
    <row r="184" spans="1:5">
      <c r="A184" s="267">
        <v>44071</v>
      </c>
      <c r="B184" s="30">
        <v>8</v>
      </c>
      <c r="C184" s="30"/>
      <c r="E184" s="30">
        <v>5</v>
      </c>
    </row>
    <row r="185" spans="1:5">
      <c r="A185" s="267">
        <v>44072</v>
      </c>
      <c r="B185" s="30">
        <v>8</v>
      </c>
      <c r="C185" s="30"/>
      <c r="E185" s="30">
        <v>5</v>
      </c>
    </row>
    <row r="186" spans="1:5">
      <c r="A186" s="267">
        <v>44073</v>
      </c>
      <c r="B186" s="30">
        <v>8</v>
      </c>
      <c r="C186" s="30"/>
      <c r="E186" s="30">
        <v>5</v>
      </c>
    </row>
    <row r="187" spans="1:5">
      <c r="A187" s="267">
        <v>44074</v>
      </c>
      <c r="B187">
        <v>11</v>
      </c>
      <c r="E187">
        <v>6</v>
      </c>
    </row>
    <row r="189" spans="1:5">
      <c r="A189" s="267">
        <v>44075</v>
      </c>
      <c r="B189" s="30">
        <v>11</v>
      </c>
      <c r="C189" s="30"/>
      <c r="E189" s="30">
        <v>6</v>
      </c>
    </row>
    <row r="190" spans="1:5">
      <c r="A190" s="267">
        <v>44076</v>
      </c>
      <c r="B190">
        <v>11</v>
      </c>
      <c r="E190">
        <v>7</v>
      </c>
    </row>
    <row r="191" spans="1:5">
      <c r="A191" s="267">
        <v>44077</v>
      </c>
      <c r="B191" s="30">
        <v>11</v>
      </c>
      <c r="C191" s="30"/>
      <c r="E191" s="30">
        <v>7</v>
      </c>
    </row>
    <row r="192" spans="1:5">
      <c r="A192" s="267">
        <v>44078</v>
      </c>
      <c r="B192" s="30">
        <v>11</v>
      </c>
      <c r="C192" s="30"/>
      <c r="E192" s="30">
        <v>7</v>
      </c>
    </row>
    <row r="193" spans="1:5">
      <c r="A193" s="267">
        <v>44079</v>
      </c>
      <c r="B193" s="30">
        <v>11</v>
      </c>
      <c r="C193" s="30"/>
      <c r="E193" s="30">
        <v>7</v>
      </c>
    </row>
    <row r="194" spans="1:5">
      <c r="A194" s="267">
        <v>44080</v>
      </c>
      <c r="B194" s="30">
        <v>11</v>
      </c>
      <c r="C194" s="30"/>
      <c r="E194" s="30">
        <v>7</v>
      </c>
    </row>
    <row r="195" spans="1:5">
      <c r="A195" s="267">
        <v>44081</v>
      </c>
      <c r="B195" s="30">
        <v>10</v>
      </c>
      <c r="C195" s="30"/>
      <c r="E195" s="30">
        <v>9</v>
      </c>
    </row>
    <row r="196" spans="1:5">
      <c r="A196" s="267">
        <v>44082</v>
      </c>
      <c r="B196" s="30">
        <v>10</v>
      </c>
      <c r="C196" s="30"/>
      <c r="E196" s="30">
        <v>9</v>
      </c>
    </row>
    <row r="197" spans="1:5">
      <c r="A197" s="267">
        <v>44083</v>
      </c>
      <c r="B197" s="30">
        <v>10</v>
      </c>
      <c r="C197" s="30"/>
      <c r="E197" s="30">
        <v>11</v>
      </c>
    </row>
    <row r="198" spans="1:5">
      <c r="A198" s="267">
        <v>44084</v>
      </c>
      <c r="B198" s="30">
        <v>10</v>
      </c>
      <c r="C198" s="30"/>
      <c r="E198" s="30">
        <v>11</v>
      </c>
    </row>
    <row r="199" spans="1:5">
      <c r="A199" s="267">
        <v>44085</v>
      </c>
      <c r="B199" s="30">
        <v>10</v>
      </c>
      <c r="C199" s="30"/>
      <c r="E199" s="30">
        <v>11</v>
      </c>
    </row>
    <row r="200" spans="1:5">
      <c r="A200" s="267">
        <v>44086</v>
      </c>
      <c r="B200" s="30">
        <v>10</v>
      </c>
      <c r="C200" s="30"/>
      <c r="E200" s="30">
        <v>11</v>
      </c>
    </row>
    <row r="201" spans="1:5">
      <c r="A201" s="267">
        <v>44087</v>
      </c>
      <c r="B201">
        <v>10</v>
      </c>
      <c r="E201">
        <v>11</v>
      </c>
    </row>
    <row r="202" spans="1:5">
      <c r="A202" s="267">
        <v>44088</v>
      </c>
      <c r="B202">
        <v>6</v>
      </c>
      <c r="E202">
        <v>12</v>
      </c>
    </row>
    <row r="203" spans="1:5">
      <c r="A203" s="267">
        <v>44089</v>
      </c>
      <c r="B203">
        <v>5</v>
      </c>
      <c r="E203">
        <v>26</v>
      </c>
    </row>
    <row r="204" spans="1:5">
      <c r="A204" s="267">
        <v>44090</v>
      </c>
      <c r="B204">
        <v>4</v>
      </c>
      <c r="E204">
        <v>32</v>
      </c>
    </row>
    <row r="205" spans="1:5">
      <c r="A205" s="267">
        <v>44091</v>
      </c>
    </row>
    <row r="206" spans="1:5">
      <c r="A206" s="267">
        <v>44092</v>
      </c>
    </row>
    <row r="207" spans="1:5">
      <c r="A207" s="267">
        <v>44093</v>
      </c>
    </row>
    <row r="208" spans="1:5">
      <c r="A208" s="267">
        <v>44094</v>
      </c>
    </row>
    <row r="209" spans="1:1">
      <c r="A209" s="267">
        <v>44095</v>
      </c>
    </row>
    <row r="210" spans="1:1">
      <c r="A210" s="267">
        <v>44096</v>
      </c>
    </row>
    <row r="211" spans="1:1">
      <c r="A211" s="267">
        <v>44097</v>
      </c>
    </row>
    <row r="212" spans="1:1">
      <c r="A212" s="267">
        <v>44098</v>
      </c>
    </row>
    <row r="213" spans="1:1">
      <c r="A213" s="267">
        <v>44099</v>
      </c>
    </row>
    <row r="214" spans="1:1">
      <c r="A214" s="267">
        <v>44100</v>
      </c>
    </row>
    <row r="215" spans="1:1">
      <c r="A215" s="267">
        <v>44101</v>
      </c>
    </row>
    <row r="216" spans="1:1">
      <c r="A216" s="267">
        <v>44102</v>
      </c>
    </row>
    <row r="217" spans="1:1">
      <c r="A217" s="267">
        <v>44103</v>
      </c>
    </row>
    <row r="218" spans="1:1">
      <c r="A218" s="267">
        <v>44104</v>
      </c>
    </row>
    <row r="219" spans="1:1">
      <c r="A219" s="267"/>
    </row>
  </sheetData>
  <mergeCells count="2">
    <mergeCell ref="B1:C1"/>
    <mergeCell ref="E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NUOVO BOLLETTINO DAP</vt:lpstr>
      <vt:lpstr>STATISTICHE</vt:lpstr>
      <vt:lpstr>Personale Guarito COVID19</vt:lpstr>
      <vt:lpstr>Personale Deceduto COVID19</vt:lpstr>
      <vt:lpstr>Detenuti Guariti COVID19</vt:lpstr>
      <vt:lpstr>Detenuti Deceduti COVID19</vt:lpstr>
      <vt:lpstr>Detenuti Scar_arresti dom</vt:lpstr>
      <vt:lpstr>Nazionalità det positivi</vt:lpstr>
      <vt:lpstr>Andamento Positività</vt:lpstr>
      <vt:lpstr>....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2020-11-02T09:19:27Z</cp:lastPrinted>
  <dcterms:created xsi:type="dcterms:W3CDTF">2020-02-27T09:42:39Z</dcterms:created>
  <dcterms:modified xsi:type="dcterms:W3CDTF">2020-11-17T08:57:14Z</dcterms:modified>
</cp:coreProperties>
</file>